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3768" windowHeight="792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9" i="1"/>
  <c r="F27" i="1"/>
  <c r="F6" i="1"/>
  <c r="F60" i="1"/>
  <c r="F61" i="1" l="1"/>
  <c r="D59" i="1"/>
  <c r="D58" i="1"/>
  <c r="D57" i="1"/>
  <c r="D55" i="1"/>
  <c r="D54" i="1"/>
  <c r="D53" i="1"/>
  <c r="D48" i="1"/>
  <c r="D47" i="1"/>
  <c r="D46" i="1"/>
  <c r="D44" i="1"/>
  <c r="D43" i="1"/>
  <c r="D42" i="1"/>
  <c r="D41" i="1"/>
  <c r="D38" i="1"/>
  <c r="D35" i="1"/>
  <c r="D34" i="1"/>
  <c r="D31" i="1"/>
  <c r="D30" i="1"/>
  <c r="D29" i="1"/>
  <c r="C4" i="1"/>
  <c r="D50" i="1" s="1"/>
  <c r="D39" i="1" l="1"/>
  <c r="D51" i="1"/>
  <c r="D56" i="1"/>
  <c r="D33" i="1"/>
  <c r="D6" i="1"/>
  <c r="D37" i="1"/>
  <c r="D45" i="1"/>
  <c r="D27" i="1" l="1"/>
  <c r="G60" i="1" s="1"/>
  <c r="D60" i="1" l="1"/>
</calcChain>
</file>

<file path=xl/sharedStrings.xml><?xml version="1.0" encoding="utf-8"?>
<sst xmlns="http://schemas.openxmlformats.org/spreadsheetml/2006/main" count="159" uniqueCount="127">
  <si>
    <r>
      <rPr>
        <b/>
        <sz val="10"/>
        <rFont val="Arial Cyr"/>
        <charset val="204"/>
      </rPr>
      <t>ПЕРЕЧЕНЬ</t>
    </r>
    <r>
      <rPr>
        <sz val="11"/>
        <color theme="1"/>
        <rFont val="Calibri"/>
        <family val="2"/>
        <charset val="204"/>
        <scheme val="minor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74</t>
    </r>
  </si>
  <si>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</si>
  <si>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</si>
  <si>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</si>
  <si>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</si>
  <si>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</si>
  <si>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</si>
  <si>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</si>
  <si>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</si>
  <si>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</si>
  <si>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</si>
  <si>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</si>
  <si>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</si>
  <si>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</si>
  <si>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</si>
  <si>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</si>
  <si>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</si>
  <si>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</si>
  <si>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</si>
  <si>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</si>
  <si>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</si>
  <si>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</si>
  <si>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</si>
  <si>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</si>
  <si>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</si>
  <si>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</si>
  <si>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</si>
  <si>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</si>
  <si>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</si>
  <si>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</si>
  <si>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</si>
  <si>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</si>
  <si>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</si>
  <si>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</si>
  <si>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</si>
  <si>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</si>
  <si>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</si>
  <si>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</si>
  <si>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</si>
  <si>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</si>
  <si>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</si>
  <si>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</si>
  <si>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</si>
  <si>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</si>
  <si>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</si>
  <si>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</si>
  <si>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</si>
  <si>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</si>
  <si>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</si>
  <si>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</si>
  <si>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</si>
  <si>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</si>
  <si>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</si>
  <si>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</si>
  <si>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</si>
  <si>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</si>
  <si>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</si>
  <si>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</si>
  <si>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Опрессовка и промывка трубопроводов системы  центрального отопления</t>
  </si>
  <si>
    <t>2.1.2.</t>
  </si>
  <si>
    <t>Ликвидация воздушных пробок в системе центрального отопления (наладка системы - стояки)</t>
  </si>
  <si>
    <t>2.1.3.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</si>
  <si>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</si>
  <si>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</si>
  <si>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</si>
  <si>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</si>
  <si>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</si>
  <si>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</si>
  <si>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</si>
  <si>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</si>
  <si>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</si>
  <si>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</si>
  <si>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Осмотр системы ЦО. Внутриквартирные устройства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</si>
  <si>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</si>
  <si>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</si>
  <si>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</si>
  <si>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</si>
  <si>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</si>
  <si>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</si>
  <si>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</si>
  <si>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</si>
  <si>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</si>
  <si>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</si>
  <si>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</si>
  <si>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Аварийное обслуживание</t>
  </si>
  <si>
    <t>Постоянно</t>
  </si>
  <si>
    <t>2.3.5.</t>
  </si>
  <si>
    <t>Очистка тех. этажей от мусора со сбором его в тару и отноской в установленное место</t>
  </si>
  <si>
    <t>2.3.6</t>
  </si>
  <si>
    <t>Очистка кровли от мусора и грязи</t>
  </si>
  <si>
    <t>2.3.7.</t>
  </si>
  <si>
    <t>Удаление с крыш снега и наледи</t>
  </si>
  <si>
    <t>2.3.8.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</si>
  <si>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</si>
  <si>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голеледа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</si>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</sst>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0" xfId="0" applyNumberFormat="1" applyFont="1"/>
    <xf numFmtId="2" fontId="0" fillId="0" borderId="11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0" fillId="0" borderId="13" xfId="0" applyBorder="1"/>
    <xf numFmtId="49" fontId="3" fillId="0" borderId="18" xfId="0" applyNumberFormat="1" applyFont="1" applyBorder="1" applyAlignment="1">
      <alignment horizontal="center" vertical="center" wrapText="1"/>
    </xf>
    <xf numFmtId="0" fontId="0" fillId="0" borderId="19" xfId="0" applyBorder="1"/>
    <xf numFmtId="49" fontId="3" fillId="0" borderId="20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 wrapText="1"/>
    </xf>
    <xf numFmtId="0" fontId="0" fillId="0" borderId="19" xfId="0" applyFont="1" applyBorder="1"/>
    <xf numFmtId="2" fontId="0" fillId="0" borderId="19" xfId="0" applyNumberFormat="1" applyFont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4" fontId="3" fillId="0" borderId="26" xfId="0" applyNumberFormat="1" applyFont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 wrapText="1"/>
    </xf>
    <xf numFmtId="2" fontId="1" fillId="2" borderId="28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7.2020%20&#1075;/&#1058;&#1072;&#1088;&#1080;&#1092;%20&#1044;&#1077;&#1089;&#1085;&#1080;&#1094;&#1082;&#1086;&#1075;&#1086;%20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610.1053002000001</v>
          </cell>
        </row>
        <row r="6">
          <cell r="I6">
            <v>177.49760000000003</v>
          </cell>
        </row>
        <row r="7">
          <cell r="I7">
            <v>332.80632000000003</v>
          </cell>
        </row>
        <row r="10">
          <cell r="I10">
            <v>1044.5219999999999</v>
          </cell>
        </row>
        <row r="14">
          <cell r="I14">
            <v>684.6336</v>
          </cell>
        </row>
        <row r="18">
          <cell r="I18">
            <v>576.59544000000005</v>
          </cell>
        </row>
        <row r="19">
          <cell r="I19">
            <v>920.42279999999994</v>
          </cell>
        </row>
        <row r="20">
          <cell r="I20">
            <v>6136.152</v>
          </cell>
        </row>
        <row r="21">
          <cell r="I21">
            <v>247.22879999999998</v>
          </cell>
        </row>
        <row r="31">
          <cell r="F31">
            <v>570.24</v>
          </cell>
        </row>
      </sheetData>
      <sheetData sheetId="9" refreshError="1"/>
      <sheetData sheetId="10">
        <row r="8">
          <cell r="H8">
            <v>402.86383999999998</v>
          </cell>
        </row>
        <row r="17">
          <cell r="H17">
            <v>2077.1999999999998</v>
          </cell>
        </row>
        <row r="18">
          <cell r="H18">
            <v>435.48</v>
          </cell>
        </row>
        <row r="24">
          <cell r="H24">
            <v>413.2220356028426</v>
          </cell>
        </row>
        <row r="26">
          <cell r="H26">
            <v>8191.81</v>
          </cell>
        </row>
        <row r="27">
          <cell r="H27">
            <v>651.23</v>
          </cell>
        </row>
        <row r="29">
          <cell r="H29">
            <v>9708.2011345062983</v>
          </cell>
        </row>
        <row r="30">
          <cell r="H30">
            <v>1156.9100000000001</v>
          </cell>
        </row>
        <row r="31">
          <cell r="H31">
            <v>7712.73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51" zoomScale="141" zoomScaleNormal="141" workbookViewId="0">
      <selection activeCell="J58" sqref="J58"/>
    </sheetView>
  </sheetViews>
  <sheetFormatPr defaultColWidth="8.6640625" defaultRowHeight="14.4"/>
  <cols>
    <col min="1" max="1" width="7.5546875" style="1" customWidth="1"/>
    <col min="2" max="2" width="49.44140625" customWidth="1"/>
    <col min="3" max="3" width="16.88671875" customWidth="1"/>
    <col min="4" max="4" width="15.5546875" hidden="1" customWidth="1"/>
    <col min="5" max="5" width="13.21875" customWidth="1"/>
    <col min="6" max="6" width="12.77734375" customWidth="1"/>
    <col min="7" max="7" width="8.6640625" hidden="1" customWidth="1"/>
    <col min="8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.554687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.554687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.554687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.554687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.554687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.554687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.554687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.554687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.554687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.554687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.554687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.554687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.554687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.554687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.554687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.554687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.554687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.554687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.554687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.554687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.554687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.554687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.554687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.554687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.554687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.554687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.554687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.554687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.554687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.554687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.554687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.554687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.554687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.554687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.554687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.554687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.554687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.554687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.554687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.554687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.554687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.554687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.554687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.554687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.554687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.554687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.554687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.554687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.554687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.554687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.554687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.554687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.554687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.554687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.554687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.554687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.554687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.554687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.554687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.554687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.554687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.554687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.554687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6" ht="61.5" customHeight="1">
      <c r="A1" s="2" t="s">
        <v>0</v>
      </c>
      <c r="B1" s="2"/>
      <c r="C1" s="2"/>
      <c r="D1" s="2"/>
      <c r="E1" s="2"/>
      <c r="F1" s="2"/>
    </row>
    <row r="2" spans="1:6" ht="15" thickBot="1"/>
    <row r="3" spans="1:6" ht="61.8" thickBot="1">
      <c r="A3" s="3" t="s">
        <v>1</v>
      </c>
      <c r="B3" s="4" t="s">
        <v>2</v>
      </c>
      <c r="C3" s="4" t="s">
        <v>3</v>
      </c>
      <c r="D3" s="4" t="s">
        <v>4</v>
      </c>
      <c r="E3" s="31" t="s">
        <v>125</v>
      </c>
      <c r="F3" s="32" t="s">
        <v>126</v>
      </c>
    </row>
    <row r="4" spans="1:6">
      <c r="A4" s="33"/>
      <c r="B4" s="34" t="s">
        <v>5</v>
      </c>
      <c r="C4" s="34">
        <f>'[1]Исх. дан.'!D8</f>
        <v>577</v>
      </c>
      <c r="D4" s="35"/>
      <c r="E4" s="36"/>
      <c r="F4" s="37"/>
    </row>
    <row r="5" spans="1:6" ht="12.75" customHeight="1">
      <c r="A5" s="38" t="s">
        <v>6</v>
      </c>
      <c r="B5" s="6"/>
      <c r="C5" s="6"/>
      <c r="D5" s="6"/>
      <c r="E5" s="7"/>
      <c r="F5" s="39"/>
    </row>
    <row r="6" spans="1:6" ht="24">
      <c r="A6" s="40" t="s">
        <v>7</v>
      </c>
      <c r="B6" s="8" t="s">
        <v>8</v>
      </c>
      <c r="C6" s="8"/>
      <c r="D6" s="9">
        <f>E6*C4*12</f>
        <v>32473.56</v>
      </c>
      <c r="E6" s="10">
        <v>4.6900000000000004</v>
      </c>
      <c r="F6" s="41">
        <f>E6*1.05</f>
        <v>4.924500000000001</v>
      </c>
    </row>
    <row r="7" spans="1:6" ht="12.75" customHeight="1">
      <c r="A7" s="40" t="s">
        <v>9</v>
      </c>
      <c r="B7" s="11" t="s">
        <v>10</v>
      </c>
      <c r="C7" s="11"/>
      <c r="D7" s="11"/>
      <c r="E7" s="12"/>
      <c r="F7" s="39"/>
    </row>
    <row r="8" spans="1:6" s="16" customFormat="1">
      <c r="A8" s="42" t="s">
        <v>11</v>
      </c>
      <c r="B8" s="13" t="s">
        <v>12</v>
      </c>
      <c r="C8" s="14" t="s">
        <v>13</v>
      </c>
      <c r="D8" s="14"/>
      <c r="E8" s="15"/>
      <c r="F8" s="43"/>
    </row>
    <row r="9" spans="1:6" s="16" customFormat="1">
      <c r="A9" s="42" t="s">
        <v>14</v>
      </c>
      <c r="B9" s="13" t="s">
        <v>15</v>
      </c>
      <c r="C9" s="14" t="s">
        <v>16</v>
      </c>
      <c r="D9" s="14"/>
      <c r="E9" s="15"/>
      <c r="F9" s="43"/>
    </row>
    <row r="10" spans="1:6" ht="12.75" customHeight="1">
      <c r="A10" s="40" t="s">
        <v>17</v>
      </c>
      <c r="B10" s="11" t="s">
        <v>18</v>
      </c>
      <c r="C10" s="11"/>
      <c r="D10" s="11"/>
      <c r="E10" s="12"/>
      <c r="F10" s="39"/>
    </row>
    <row r="11" spans="1:6" s="16" customFormat="1">
      <c r="A11" s="42" t="s">
        <v>19</v>
      </c>
      <c r="B11" s="13" t="s">
        <v>20</v>
      </c>
      <c r="C11" s="14" t="s">
        <v>21</v>
      </c>
      <c r="D11" s="14"/>
      <c r="E11" s="15"/>
      <c r="F11" s="43"/>
    </row>
    <row r="12" spans="1:6" s="16" customFormat="1" ht="22.8">
      <c r="A12" s="42" t="s">
        <v>22</v>
      </c>
      <c r="B12" s="13" t="s">
        <v>23</v>
      </c>
      <c r="C12" s="14" t="s">
        <v>24</v>
      </c>
      <c r="D12" s="14"/>
      <c r="E12" s="15"/>
      <c r="F12" s="43"/>
    </row>
    <row r="13" spans="1:6" s="16" customFormat="1" ht="22.8">
      <c r="A13" s="42" t="s">
        <v>25</v>
      </c>
      <c r="B13" s="13" t="s">
        <v>26</v>
      </c>
      <c r="C13" s="14" t="s">
        <v>24</v>
      </c>
      <c r="D13" s="14"/>
      <c r="E13" s="15"/>
      <c r="F13" s="43"/>
    </row>
    <row r="14" spans="1:6" s="16" customFormat="1" ht="22.8">
      <c r="A14" s="42" t="s">
        <v>27</v>
      </c>
      <c r="B14" s="13" t="s">
        <v>28</v>
      </c>
      <c r="C14" s="14" t="s">
        <v>24</v>
      </c>
      <c r="D14" s="14"/>
      <c r="E14" s="15"/>
      <c r="F14" s="43"/>
    </row>
    <row r="15" spans="1:6" s="16" customFormat="1" ht="22.8">
      <c r="A15" s="42" t="s">
        <v>29</v>
      </c>
      <c r="B15" s="13" t="s">
        <v>30</v>
      </c>
      <c r="C15" s="14" t="s">
        <v>24</v>
      </c>
      <c r="D15" s="14"/>
      <c r="E15" s="15"/>
      <c r="F15" s="43"/>
    </row>
    <row r="16" spans="1:6" ht="12.75" customHeight="1">
      <c r="A16" s="40" t="s">
        <v>31</v>
      </c>
      <c r="B16" s="11" t="s">
        <v>32</v>
      </c>
      <c r="C16" s="11"/>
      <c r="D16" s="11"/>
      <c r="E16" s="12"/>
      <c r="F16" s="39"/>
    </row>
    <row r="17" spans="1:6" s="16" customFormat="1">
      <c r="A17" s="42" t="s">
        <v>33</v>
      </c>
      <c r="B17" s="13" t="s">
        <v>34</v>
      </c>
      <c r="C17" s="14" t="s">
        <v>35</v>
      </c>
      <c r="D17" s="14"/>
      <c r="E17" s="15"/>
      <c r="F17" s="43"/>
    </row>
    <row r="18" spans="1:6" s="16" customFormat="1">
      <c r="A18" s="42" t="s">
        <v>36</v>
      </c>
      <c r="B18" s="13" t="s">
        <v>37</v>
      </c>
      <c r="C18" s="14" t="s">
        <v>35</v>
      </c>
      <c r="D18" s="14"/>
      <c r="E18" s="15"/>
      <c r="F18" s="43"/>
    </row>
    <row r="19" spans="1:6" s="16" customFormat="1" ht="22.8">
      <c r="A19" s="42" t="s">
        <v>38</v>
      </c>
      <c r="B19" s="13" t="s">
        <v>39</v>
      </c>
      <c r="C19" s="14" t="s">
        <v>24</v>
      </c>
      <c r="D19" s="14"/>
      <c r="E19" s="15"/>
      <c r="F19" s="43"/>
    </row>
    <row r="20" spans="1:6" s="16" customFormat="1" ht="22.8">
      <c r="A20" s="42" t="s">
        <v>40</v>
      </c>
      <c r="B20" s="13" t="s">
        <v>41</v>
      </c>
      <c r="C20" s="14" t="s">
        <v>24</v>
      </c>
      <c r="D20" s="14"/>
      <c r="E20" s="15"/>
      <c r="F20" s="43"/>
    </row>
    <row r="21" spans="1:6" s="16" customFormat="1" ht="22.8">
      <c r="A21" s="42" t="s">
        <v>42</v>
      </c>
      <c r="B21" s="13" t="s">
        <v>43</v>
      </c>
      <c r="C21" s="14" t="s">
        <v>24</v>
      </c>
      <c r="D21" s="14"/>
      <c r="E21" s="15"/>
      <c r="F21" s="43"/>
    </row>
    <row r="22" spans="1:6" s="16" customFormat="1" ht="22.8">
      <c r="A22" s="42" t="s">
        <v>44</v>
      </c>
      <c r="B22" s="13" t="s">
        <v>45</v>
      </c>
      <c r="C22" s="14" t="s">
        <v>24</v>
      </c>
      <c r="D22" s="14"/>
      <c r="E22" s="15"/>
      <c r="F22" s="43"/>
    </row>
    <row r="23" spans="1:6" s="16" customFormat="1" ht="22.8">
      <c r="A23" s="42" t="s">
        <v>46</v>
      </c>
      <c r="B23" s="13" t="s">
        <v>47</v>
      </c>
      <c r="C23" s="14" t="s">
        <v>24</v>
      </c>
      <c r="D23" s="14"/>
      <c r="E23" s="15"/>
      <c r="F23" s="43"/>
    </row>
    <row r="24" spans="1:6" s="16" customFormat="1">
      <c r="A24" s="42" t="s">
        <v>48</v>
      </c>
      <c r="B24" s="13" t="s">
        <v>49</v>
      </c>
      <c r="C24" s="14" t="s">
        <v>21</v>
      </c>
      <c r="D24" s="14"/>
      <c r="E24" s="15"/>
      <c r="F24" s="43"/>
    </row>
    <row r="25" spans="1:6" s="16" customFormat="1">
      <c r="A25" s="42" t="s">
        <v>50</v>
      </c>
      <c r="B25" s="13" t="s">
        <v>51</v>
      </c>
      <c r="C25" s="14" t="s">
        <v>35</v>
      </c>
      <c r="D25" s="14"/>
      <c r="E25" s="15"/>
      <c r="F25" s="43"/>
    </row>
    <row r="26" spans="1:6" ht="12.75" customHeight="1">
      <c r="A26" s="38" t="s">
        <v>52</v>
      </c>
      <c r="B26" s="6"/>
      <c r="C26" s="6"/>
      <c r="D26" s="6"/>
      <c r="E26" s="7"/>
      <c r="F26" s="39"/>
    </row>
    <row r="27" spans="1:6" ht="24">
      <c r="A27" s="40" t="s">
        <v>53</v>
      </c>
      <c r="B27" s="8" t="s">
        <v>54</v>
      </c>
      <c r="C27" s="8"/>
      <c r="D27" s="9">
        <f>SUM(D29:D31,D33:D35,D37:D48,D50:D51)</f>
        <v>29029.507220200001</v>
      </c>
      <c r="E27" s="10">
        <v>4.28</v>
      </c>
      <c r="F27" s="41">
        <f>E27*1.05</f>
        <v>4.4940000000000007</v>
      </c>
    </row>
    <row r="28" spans="1:6" ht="12.75" customHeight="1">
      <c r="A28" s="40" t="s">
        <v>55</v>
      </c>
      <c r="B28" s="11" t="s">
        <v>56</v>
      </c>
      <c r="C28" s="11"/>
      <c r="D28" s="11"/>
      <c r="E28" s="12"/>
      <c r="F28" s="39"/>
    </row>
    <row r="29" spans="1:6" s="16" customFormat="1" ht="22.8">
      <c r="A29" s="42" t="s">
        <v>57</v>
      </c>
      <c r="B29" s="17" t="s">
        <v>58</v>
      </c>
      <c r="C29" s="14" t="s">
        <v>35</v>
      </c>
      <c r="D29" s="18">
        <f>'[1]СВИО и КЭ'!I5</f>
        <v>610.1053002000001</v>
      </c>
      <c r="E29" s="19">
        <v>9.3240000000000003E-2</v>
      </c>
      <c r="F29" s="44">
        <f>E29*1.05</f>
        <v>9.7902000000000003E-2</v>
      </c>
    </row>
    <row r="30" spans="1:6" s="16" customFormat="1" ht="22.8">
      <c r="A30" s="42" t="s">
        <v>59</v>
      </c>
      <c r="B30" s="17" t="s">
        <v>60</v>
      </c>
      <c r="C30" s="14" t="s">
        <v>35</v>
      </c>
      <c r="D30" s="18">
        <f>'[1]СВИО и КЭ'!I6</f>
        <v>177.49760000000003</v>
      </c>
      <c r="E30" s="19">
        <v>3.108E-2</v>
      </c>
      <c r="F30" s="44">
        <f t="shared" ref="F30:F59" si="0">E30*1.05</f>
        <v>3.2634000000000003E-2</v>
      </c>
    </row>
    <row r="31" spans="1:6" s="16" customFormat="1" ht="22.8">
      <c r="A31" s="42" t="s">
        <v>61</v>
      </c>
      <c r="B31" s="17" t="s">
        <v>62</v>
      </c>
      <c r="C31" s="14" t="s">
        <v>35</v>
      </c>
      <c r="D31" s="18">
        <f>'[1]СВИО и КЭ'!I7</f>
        <v>332.80632000000003</v>
      </c>
      <c r="E31" s="19">
        <v>5.1800000000000006E-2</v>
      </c>
      <c r="F31" s="44">
        <f t="shared" si="0"/>
        <v>5.4390000000000008E-2</v>
      </c>
    </row>
    <row r="32" spans="1:6" ht="12.75" customHeight="1">
      <c r="A32" s="40" t="s">
        <v>63</v>
      </c>
      <c r="B32" s="11" t="s">
        <v>64</v>
      </c>
      <c r="C32" s="11"/>
      <c r="D32" s="11"/>
      <c r="E32" s="12"/>
      <c r="F32" s="44">
        <f t="shared" si="0"/>
        <v>0</v>
      </c>
    </row>
    <row r="33" spans="1:6" s="16" customFormat="1" ht="34.200000000000003">
      <c r="A33" s="42" t="s">
        <v>65</v>
      </c>
      <c r="B33" s="13" t="s">
        <v>66</v>
      </c>
      <c r="C33" s="14" t="s">
        <v>67</v>
      </c>
      <c r="D33" s="18">
        <f>C4*12*E33</f>
        <v>2008.5139200000003</v>
      </c>
      <c r="E33" s="19">
        <v>0.29008000000000006</v>
      </c>
      <c r="F33" s="44">
        <f t="shared" si="0"/>
        <v>0.30458400000000008</v>
      </c>
    </row>
    <row r="34" spans="1:6" ht="22.8">
      <c r="A34" s="42" t="s">
        <v>68</v>
      </c>
      <c r="B34" s="13" t="s">
        <v>69</v>
      </c>
      <c r="C34" s="14" t="s">
        <v>70</v>
      </c>
      <c r="D34" s="18">
        <f>'[1]СВИО и КЭ'!I14</f>
        <v>684.6336</v>
      </c>
      <c r="E34" s="19">
        <v>0.10360000000000001</v>
      </c>
      <c r="F34" s="44">
        <f t="shared" si="0"/>
        <v>0.10878000000000002</v>
      </c>
    </row>
    <row r="35" spans="1:6" s="16" customFormat="1">
      <c r="A35" s="42" t="s">
        <v>71</v>
      </c>
      <c r="B35" s="13" t="s">
        <v>72</v>
      </c>
      <c r="C35" s="14" t="s">
        <v>35</v>
      </c>
      <c r="D35" s="18">
        <f>'[1]СВИО и КЭ'!I10</f>
        <v>1044.5219999999999</v>
      </c>
      <c r="E35" s="19">
        <v>0.15540000000000001</v>
      </c>
      <c r="F35" s="44">
        <f t="shared" si="0"/>
        <v>0.16317000000000001</v>
      </c>
    </row>
    <row r="36" spans="1:6" ht="12.75" customHeight="1">
      <c r="A36" s="40" t="s">
        <v>73</v>
      </c>
      <c r="B36" s="11" t="s">
        <v>74</v>
      </c>
      <c r="C36" s="11"/>
      <c r="D36" s="11"/>
      <c r="E36" s="12"/>
      <c r="F36" s="44">
        <f t="shared" si="0"/>
        <v>0</v>
      </c>
    </row>
    <row r="37" spans="1:6">
      <c r="A37" s="42" t="s">
        <v>75</v>
      </c>
      <c r="B37" s="13" t="s">
        <v>76</v>
      </c>
      <c r="C37" s="14" t="s">
        <v>35</v>
      </c>
      <c r="D37" s="18">
        <f>E37*12*C4</f>
        <v>1865.0486400000002</v>
      </c>
      <c r="E37" s="19">
        <v>0.26936000000000004</v>
      </c>
      <c r="F37" s="44">
        <f t="shared" si="0"/>
        <v>0.28282800000000008</v>
      </c>
    </row>
    <row r="38" spans="1:6">
      <c r="A38" s="42" t="s">
        <v>77</v>
      </c>
      <c r="B38" s="20" t="s">
        <v>78</v>
      </c>
      <c r="C38" s="14" t="s">
        <v>35</v>
      </c>
      <c r="D38" s="18">
        <f>'[1]СВИО и КЭ'!I21</f>
        <v>247.22879999999998</v>
      </c>
      <c r="E38" s="19">
        <v>4.1440000000000005E-2</v>
      </c>
      <c r="F38" s="44">
        <f t="shared" si="0"/>
        <v>4.3512000000000009E-2</v>
      </c>
    </row>
    <row r="39" spans="1:6">
      <c r="A39" s="42" t="s">
        <v>79</v>
      </c>
      <c r="B39" s="13" t="s">
        <v>80</v>
      </c>
      <c r="C39" s="14" t="s">
        <v>81</v>
      </c>
      <c r="D39" s="18">
        <f>E39*C4*12</f>
        <v>3084.5035200000002</v>
      </c>
      <c r="E39" s="19">
        <v>0.44547999999999999</v>
      </c>
      <c r="F39" s="44">
        <f t="shared" si="0"/>
        <v>0.467754</v>
      </c>
    </row>
    <row r="40" spans="1:6" hidden="1">
      <c r="A40" s="42" t="s">
        <v>82</v>
      </c>
      <c r="B40" s="5" t="s">
        <v>83</v>
      </c>
      <c r="C40" s="14" t="s">
        <v>35</v>
      </c>
      <c r="D40" s="18"/>
      <c r="E40" s="19">
        <v>0</v>
      </c>
      <c r="F40" s="44">
        <f t="shared" si="0"/>
        <v>0</v>
      </c>
    </row>
    <row r="41" spans="1:6">
      <c r="A41" s="42" t="s">
        <v>82</v>
      </c>
      <c r="B41" s="5" t="s">
        <v>84</v>
      </c>
      <c r="C41" s="14" t="s">
        <v>85</v>
      </c>
      <c r="D41" s="18">
        <f>'[1]ВСЕ раб'!H17</f>
        <v>2077.1999999999998</v>
      </c>
      <c r="E41" s="19">
        <v>0.31080000000000002</v>
      </c>
      <c r="F41" s="44">
        <f t="shared" si="0"/>
        <v>0.32634000000000002</v>
      </c>
    </row>
    <row r="42" spans="1:6" ht="22.8">
      <c r="A42" s="42" t="s">
        <v>86</v>
      </c>
      <c r="B42" s="5" t="s">
        <v>87</v>
      </c>
      <c r="C42" s="14" t="s">
        <v>35</v>
      </c>
      <c r="D42" s="18">
        <f>'[1]СВИО и КЭ'!I18</f>
        <v>576.59544000000005</v>
      </c>
      <c r="E42" s="19">
        <v>8.2880000000000009E-2</v>
      </c>
      <c r="F42" s="44">
        <f t="shared" si="0"/>
        <v>8.7024000000000018E-2</v>
      </c>
    </row>
    <row r="43" spans="1:6" s="16" customFormat="1">
      <c r="A43" s="45" t="s">
        <v>88</v>
      </c>
      <c r="B43" s="5" t="s">
        <v>89</v>
      </c>
      <c r="C43" s="14" t="s">
        <v>35</v>
      </c>
      <c r="D43" s="18">
        <f>'[1]СВИО и КЭ'!I19</f>
        <v>920.42279999999994</v>
      </c>
      <c r="E43" s="19">
        <v>0.13468000000000002</v>
      </c>
      <c r="F43" s="44">
        <f t="shared" si="0"/>
        <v>0.14141400000000004</v>
      </c>
    </row>
    <row r="44" spans="1:6" s="16" customFormat="1" ht="22.8">
      <c r="A44" s="46" t="s">
        <v>90</v>
      </c>
      <c r="B44" s="5" t="s">
        <v>91</v>
      </c>
      <c r="C44" s="14" t="s">
        <v>24</v>
      </c>
      <c r="D44" s="18">
        <f>'[1]СВИО и КЭ'!I20</f>
        <v>6136.152</v>
      </c>
      <c r="E44" s="19">
        <v>0.92204000000000008</v>
      </c>
      <c r="F44" s="44">
        <f t="shared" si="0"/>
        <v>0.96814200000000017</v>
      </c>
    </row>
    <row r="45" spans="1:6" s="16" customFormat="1" ht="22.8">
      <c r="A45" s="47" t="s">
        <v>92</v>
      </c>
      <c r="B45" s="5" t="s">
        <v>93</v>
      </c>
      <c r="C45" s="14" t="s">
        <v>94</v>
      </c>
      <c r="D45" s="18">
        <f>E45*C4*12</f>
        <v>6886.3334400000003</v>
      </c>
      <c r="E45" s="19">
        <v>0.99456</v>
      </c>
      <c r="F45" s="44">
        <f t="shared" si="0"/>
        <v>1.0442880000000001</v>
      </c>
    </row>
    <row r="46" spans="1:6" s="16" customFormat="1" ht="22.8">
      <c r="A46" s="42" t="s">
        <v>95</v>
      </c>
      <c r="B46" s="5" t="s">
        <v>96</v>
      </c>
      <c r="C46" s="14" t="s">
        <v>97</v>
      </c>
      <c r="D46" s="18">
        <f>'[1]СВИО и КЭ'!F31</f>
        <v>570.24</v>
      </c>
      <c r="E46" s="19">
        <v>8.2880000000000009E-2</v>
      </c>
      <c r="F46" s="44">
        <f t="shared" si="0"/>
        <v>8.7024000000000018E-2</v>
      </c>
    </row>
    <row r="47" spans="1:6" s="16" customFormat="1">
      <c r="A47" s="42" t="s">
        <v>98</v>
      </c>
      <c r="B47" s="5" t="s">
        <v>99</v>
      </c>
      <c r="C47" s="14" t="s">
        <v>97</v>
      </c>
      <c r="D47" s="18">
        <f>'[1]ВСЕ раб'!H18</f>
        <v>435.48</v>
      </c>
      <c r="E47" s="19">
        <v>6.216E-2</v>
      </c>
      <c r="F47" s="44">
        <f t="shared" si="0"/>
        <v>6.5268000000000007E-2</v>
      </c>
    </row>
    <row r="48" spans="1:6" s="16" customFormat="1">
      <c r="A48" s="42" t="s">
        <v>100</v>
      </c>
      <c r="B48" s="5" t="s">
        <v>101</v>
      </c>
      <c r="C48" s="14" t="s">
        <v>85</v>
      </c>
      <c r="D48" s="18">
        <f>'[1]ВСЕ раб'!H8</f>
        <v>402.86383999999998</v>
      </c>
      <c r="E48" s="19">
        <v>6.216E-2</v>
      </c>
      <c r="F48" s="44">
        <f t="shared" si="0"/>
        <v>6.5268000000000007E-2</v>
      </c>
    </row>
    <row r="49" spans="1:7" s="23" customFormat="1" ht="12.75" customHeight="1">
      <c r="A49" s="40" t="s">
        <v>102</v>
      </c>
      <c r="B49" s="21" t="s">
        <v>103</v>
      </c>
      <c r="C49" s="21"/>
      <c r="D49" s="21"/>
      <c r="E49" s="22"/>
      <c r="F49" s="44">
        <f t="shared" si="0"/>
        <v>0</v>
      </c>
    </row>
    <row r="50" spans="1:7" s="16" customFormat="1" ht="45.6">
      <c r="A50" s="42" t="s">
        <v>104</v>
      </c>
      <c r="B50" s="5" t="s">
        <v>105</v>
      </c>
      <c r="C50" s="14" t="s">
        <v>106</v>
      </c>
      <c r="D50" s="18">
        <f>E50*C4*12</f>
        <v>346.20000000000005</v>
      </c>
      <c r="E50" s="19">
        <v>0.05</v>
      </c>
      <c r="F50" s="44">
        <f t="shared" si="0"/>
        <v>5.2500000000000005E-2</v>
      </c>
    </row>
    <row r="51" spans="1:7" s="16" customFormat="1">
      <c r="A51" s="42" t="s">
        <v>107</v>
      </c>
      <c r="B51" s="5" t="s">
        <v>108</v>
      </c>
      <c r="C51" s="14" t="s">
        <v>35</v>
      </c>
      <c r="D51" s="18">
        <f>E51*C4*12</f>
        <v>623.16</v>
      </c>
      <c r="E51" s="19">
        <v>0.09</v>
      </c>
      <c r="F51" s="44">
        <f t="shared" si="0"/>
        <v>9.4500000000000001E-2</v>
      </c>
    </row>
    <row r="52" spans="1:7" ht="12.75" customHeight="1">
      <c r="A52" s="48" t="s">
        <v>109</v>
      </c>
      <c r="B52" s="24"/>
      <c r="C52" s="24"/>
      <c r="D52" s="24"/>
      <c r="E52" s="25"/>
      <c r="F52" s="44">
        <f t="shared" si="0"/>
        <v>0</v>
      </c>
    </row>
    <row r="53" spans="1:7">
      <c r="A53" s="49" t="s">
        <v>110</v>
      </c>
      <c r="B53" s="26" t="s">
        <v>111</v>
      </c>
      <c r="C53" s="27" t="s">
        <v>85</v>
      </c>
      <c r="D53" s="18">
        <f>'[1]ВСЕ раб'!H26</f>
        <v>8191.81</v>
      </c>
      <c r="E53" s="19">
        <v>1.22248</v>
      </c>
      <c r="F53" s="44">
        <f t="shared" si="0"/>
        <v>1.283604</v>
      </c>
    </row>
    <row r="54" spans="1:7">
      <c r="A54" s="50" t="s">
        <v>112</v>
      </c>
      <c r="B54" s="5" t="s">
        <v>113</v>
      </c>
      <c r="C54" s="28" t="s">
        <v>85</v>
      </c>
      <c r="D54" s="18">
        <f>'[1]ВСЕ раб'!H24</f>
        <v>413.2220356028426</v>
      </c>
      <c r="E54" s="19">
        <v>6.216E-2</v>
      </c>
      <c r="F54" s="44">
        <f t="shared" si="0"/>
        <v>6.5268000000000007E-2</v>
      </c>
    </row>
    <row r="55" spans="1:7" ht="22.8">
      <c r="A55" s="50" t="s">
        <v>114</v>
      </c>
      <c r="B55" s="5" t="s">
        <v>115</v>
      </c>
      <c r="C55" s="28" t="s">
        <v>24</v>
      </c>
      <c r="D55" s="18">
        <f>'[1]ВСЕ раб'!H27</f>
        <v>651.23</v>
      </c>
      <c r="E55" s="19">
        <v>9.3240000000000003E-2</v>
      </c>
      <c r="F55" s="44">
        <f t="shared" si="0"/>
        <v>9.7902000000000003E-2</v>
      </c>
    </row>
    <row r="56" spans="1:7">
      <c r="A56" s="50" t="s">
        <v>116</v>
      </c>
      <c r="B56" s="5" t="s">
        <v>117</v>
      </c>
      <c r="C56" s="28" t="s">
        <v>85</v>
      </c>
      <c r="D56" s="18">
        <f>E56*12*C4</f>
        <v>1936.7812800000004</v>
      </c>
      <c r="E56" s="19">
        <v>0.27972000000000002</v>
      </c>
      <c r="F56" s="44">
        <f t="shared" si="0"/>
        <v>0.29370600000000002</v>
      </c>
    </row>
    <row r="57" spans="1:7">
      <c r="A57" s="50" t="s">
        <v>118</v>
      </c>
      <c r="B57" s="5" t="s">
        <v>119</v>
      </c>
      <c r="C57" s="28" t="s">
        <v>85</v>
      </c>
      <c r="D57" s="18">
        <f>'[1]ВСЕ раб'!H29</f>
        <v>9708.2011345062983</v>
      </c>
      <c r="E57" s="19">
        <v>1.4503999999999999</v>
      </c>
      <c r="F57" s="44">
        <f t="shared" si="0"/>
        <v>1.5229200000000001</v>
      </c>
    </row>
    <row r="58" spans="1:7">
      <c r="A58" s="50" t="s">
        <v>120</v>
      </c>
      <c r="B58" s="5" t="s">
        <v>121</v>
      </c>
      <c r="C58" s="28" t="s">
        <v>85</v>
      </c>
      <c r="D58" s="18">
        <f>'[1]ВСЕ раб'!H30</f>
        <v>1156.9100000000001</v>
      </c>
      <c r="E58" s="19">
        <v>0.17612000000000003</v>
      </c>
      <c r="F58" s="44">
        <f t="shared" si="0"/>
        <v>0.18492600000000003</v>
      </c>
    </row>
    <row r="59" spans="1:7" ht="15" thickBot="1">
      <c r="A59" s="50" t="s">
        <v>122</v>
      </c>
      <c r="B59" s="5" t="s">
        <v>123</v>
      </c>
      <c r="C59" s="28" t="s">
        <v>85</v>
      </c>
      <c r="D59" s="18">
        <f>'[1]ВСЕ раб'!H31</f>
        <v>7712.73</v>
      </c>
      <c r="E59" s="19">
        <v>1.1499600000000001</v>
      </c>
      <c r="F59" s="44">
        <f t="shared" si="0"/>
        <v>1.2074580000000001</v>
      </c>
    </row>
    <row r="60" spans="1:7" s="23" customFormat="1" ht="13.8" thickBot="1">
      <c r="A60" s="51" t="s">
        <v>124</v>
      </c>
      <c r="B60" s="52"/>
      <c r="C60" s="52"/>
      <c r="D60" s="53">
        <f>SUM(D6,D27,D53:D59)</f>
        <v>91273.951670309121</v>
      </c>
      <c r="E60" s="54">
        <v>13.41</v>
      </c>
      <c r="F60" s="55">
        <f>E60*1.05</f>
        <v>14.080500000000001</v>
      </c>
      <c r="G60" s="29">
        <f>F6+F27+F53+F54+F55+F56+F57+F58+F59</f>
        <v>14.074284000000004</v>
      </c>
    </row>
    <row r="61" spans="1:7" hidden="1">
      <c r="E61">
        <v>13.41</v>
      </c>
      <c r="F61" s="30">
        <f>E61*1.05</f>
        <v>14.080500000000001</v>
      </c>
    </row>
  </sheetData>
  <mergeCells count="12">
    <mergeCell ref="A60:C60"/>
    <mergeCell ref="A1:F1"/>
    <mergeCell ref="A26:E26"/>
    <mergeCell ref="B28:E28"/>
    <mergeCell ref="B32:E32"/>
    <mergeCell ref="B36:E36"/>
    <mergeCell ref="B49:E49"/>
    <mergeCell ref="A52:E52"/>
    <mergeCell ref="A5:E5"/>
    <mergeCell ref="B7:E7"/>
    <mergeCell ref="B10:E10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2021-11-19T08:10:18Z</dcterms:created>
  <dcterms:modified xsi:type="dcterms:W3CDTF">2021-11-19T08:14:45Z</dcterms:modified>
</cp:coreProperties>
</file>