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9" i="1"/>
  <c r="F50" i="1"/>
  <c r="F51" i="1"/>
  <c r="F52" i="1"/>
  <c r="F53" i="1"/>
  <c r="F54" i="1"/>
  <c r="F29" i="1"/>
  <c r="F27" i="1"/>
  <c r="F6" i="1"/>
  <c r="F55" i="1"/>
  <c r="F56" i="1"/>
  <c r="D54" i="1" l="1"/>
  <c r="D53" i="1"/>
  <c r="D52" i="1"/>
  <c r="D50" i="1"/>
  <c r="D49" i="1"/>
  <c r="D48" i="1"/>
  <c r="D46" i="1"/>
  <c r="D45" i="1"/>
  <c r="D43" i="1"/>
  <c r="D42" i="1"/>
  <c r="D41" i="1"/>
  <c r="D38" i="1"/>
  <c r="D37" i="1"/>
  <c r="D36" i="1"/>
  <c r="D33" i="1"/>
  <c r="D30" i="1"/>
  <c r="D29" i="1"/>
  <c r="C4" i="1"/>
  <c r="D40" i="1" l="1"/>
  <c r="D6" i="1"/>
  <c r="D32" i="1"/>
  <c r="D51" i="1"/>
  <c r="D35" i="1"/>
  <c r="D34" i="1"/>
  <c r="D39" i="1"/>
  <c r="D27" i="1" l="1"/>
  <c r="G55" i="1" s="1"/>
  <c r="D55" i="1" l="1"/>
</calcChain>
</file>

<file path=xl/sharedStrings.xml><?xml version="1.0" encoding="utf-8"?>
<sst xmlns="http://schemas.openxmlformats.org/spreadsheetml/2006/main" count="144" uniqueCount="117">
  <si>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</si>
  <si>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</si>
  <si>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</si>
  <si>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</si>
  <si>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</si>
  <si>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</si>
  <si>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</si>
  <si>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</si>
  <si>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</si>
  <si>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</si>
  <si>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</si>
  <si>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</si>
  <si>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</si>
  <si>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</si>
  <si>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</si>
  <si>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</si>
  <si>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</si>
  <si>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</si>
  <si>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</si>
  <si>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</si>
  <si>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</si>
  <si>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</si>
  <si>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</si>
  <si>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</si>
  <si>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</si>
  <si>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</si>
  <si>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</si>
  <si>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</si>
  <si>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</si>
  <si>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</si>
  <si>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</si>
  <si>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</si>
  <si>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</si>
  <si>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</si>
  <si>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</si>
  <si>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</si>
  <si>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</si>
  <si>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</si>
  <si>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</si>
  <si>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</si>
  <si>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</si>
  <si>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</si>
  <si>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</si>
  <si>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</si>
  <si>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</si>
  <si>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</si>
  <si>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</si>
  <si>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</si>
  <si>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</si>
  <si>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</si>
  <si>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</si>
  <si>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</si>
  <si>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</si>
  <si>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</si>
  <si>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2.2.</t>
  </si>
  <si>
    <t>Общие и частичные осмотры и обследования</t>
  </si>
  <si>
    <t>2.2.1.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</si>
  <si>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</si>
  <si>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</si>
  <si>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2.2.2.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</si>
  <si>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</si>
  <si>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</si>
  <si>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</si>
  <si>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</si>
  <si>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</si>
  <si>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</si>
  <si>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</si>
  <si>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</si>
  <si>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</si>
  <si>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</si>
  <si>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</si>
  <si>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</si>
  <si>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</si>
  <si>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</si>
  <si>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</si>
  <si>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</si>
  <si>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</si>
  <si>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</si>
  <si>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</si>
  <si>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</si>
  <si>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</si>
  <si>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</si>
  <si>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</si>
  <si>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</si>
  <si>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</si>
  <si>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</si>
  <si>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</si>
  <si>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</si>
  <si>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</si>
  <si>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</si>
  <si>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</si>
  <si>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</si>
  <si>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</si>
  <si>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</si>
  <si>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</si>
  <si>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</si>
  <si>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</si>
  <si>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</si>
  <si>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</si>
  <si>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</si>
  <si>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</si>
  <si>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</si>
  <si>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</si>
  <si>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</si>
  <si>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</si>
  <si>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</si>
  <si>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</si>
  <si>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</si>
  <si>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</si>
  <si>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</si>
  <si>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</si>
  <si>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</si>
  <si>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</si>
  <si>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</si>
  <si>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Мира 6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</si>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</sst>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/>
    <xf numFmtId="4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/>
    </xf>
    <xf numFmtId="2" fontId="1" fillId="0" borderId="0" xfId="0" applyNumberFormat="1" applyFont="1"/>
    <xf numFmtId="2" fontId="0" fillId="0" borderId="17" xfId="0" applyNumberFormat="1" applyFont="1" applyFill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52;&#1080;&#1088;&#1072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I14">
            <v>342.3168</v>
          </cell>
        </row>
        <row r="15">
          <cell r="I15">
            <v>1369.2672</v>
          </cell>
        </row>
        <row r="18">
          <cell r="I18">
            <v>410.7672</v>
          </cell>
        </row>
        <row r="19">
          <cell r="I19">
            <v>467.05752000000001</v>
          </cell>
        </row>
        <row r="21">
          <cell r="I21">
            <v>247.22879999999998</v>
          </cell>
        </row>
        <row r="22">
          <cell r="I22">
            <v>367.67360000000002</v>
          </cell>
        </row>
        <row r="24">
          <cell r="I24">
            <v>513.47519999999997</v>
          </cell>
        </row>
        <row r="31">
          <cell r="F31">
            <v>422.40000000000003</v>
          </cell>
        </row>
      </sheetData>
      <sheetData sheetId="9" refreshError="1"/>
      <sheetData sheetId="10">
        <row r="8">
          <cell r="H8">
            <v>270.92992000000004</v>
          </cell>
        </row>
        <row r="17">
          <cell r="H17">
            <v>1389.6</v>
          </cell>
        </row>
        <row r="18">
          <cell r="H18">
            <v>291.33</v>
          </cell>
        </row>
        <row r="24">
          <cell r="H24">
            <v>314.87663857705593</v>
          </cell>
        </row>
        <row r="26">
          <cell r="H26">
            <v>5480.14</v>
          </cell>
        </row>
        <row r="27">
          <cell r="H27">
            <v>446.45</v>
          </cell>
        </row>
        <row r="29">
          <cell r="H29">
            <v>6494.5678300163454</v>
          </cell>
        </row>
        <row r="30">
          <cell r="H30">
            <v>790.7</v>
          </cell>
        </row>
        <row r="31">
          <cell r="H31">
            <v>5271.36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31" zoomScaleNormal="131" workbookViewId="0">
      <selection activeCell="E3" sqref="E3:F3"/>
    </sheetView>
  </sheetViews>
  <sheetFormatPr defaultColWidth="8.6640625" defaultRowHeight="14.4"/>
  <cols>
    <col min="1" max="1" width="7.5546875" style="1" customWidth="1"/>
    <col min="2" max="2" width="48.6640625" customWidth="1"/>
    <col min="3" max="3" width="16.88671875" customWidth="1"/>
    <col min="4" max="4" width="15.5546875" hidden="1" customWidth="1"/>
    <col min="5" max="5" width="12.44140625" customWidth="1"/>
    <col min="6" max="6" width="11.88671875" customWidth="1"/>
    <col min="7" max="7" width="8.6640625" hidden="1" customWidth="1"/>
    <col min="8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.3320312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.3320312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.3320312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.3320312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.3320312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.3320312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.3320312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.3320312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.3320312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.3320312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.3320312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.3320312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.3320312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.3320312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.3320312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.3320312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.3320312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.3320312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.3320312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.3320312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.3320312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.3320312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.3320312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.3320312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.3320312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.3320312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.3320312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.3320312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.3320312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.3320312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.3320312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.3320312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.3320312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.3320312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.3320312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.3320312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.3320312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.3320312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.3320312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.3320312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.3320312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.3320312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.3320312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.3320312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.3320312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.3320312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.3320312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.3320312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.3320312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.3320312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.3320312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.3320312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.3320312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.3320312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.3320312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.3320312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.3320312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.3320312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.3320312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.3320312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.3320312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.3320312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.3320312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6" ht="60" customHeight="1">
      <c r="A1" s="44" t="s">
        <v>114</v>
      </c>
      <c r="B1" s="44"/>
      <c r="C1" s="44"/>
      <c r="D1" s="44"/>
      <c r="E1" s="44"/>
      <c r="F1" s="44"/>
    </row>
    <row r="2" spans="1:6" ht="15" thickBot="1"/>
    <row r="3" spans="1:6" ht="61.2">
      <c r="A3" s="2" t="s">
        <v>0</v>
      </c>
      <c r="B3" s="3" t="s">
        <v>1</v>
      </c>
      <c r="C3" s="3" t="s">
        <v>2</v>
      </c>
      <c r="D3" s="3" t="s">
        <v>3</v>
      </c>
      <c r="E3" s="45" t="s">
        <v>115</v>
      </c>
      <c r="F3" s="46" t="s">
        <v>116</v>
      </c>
    </row>
    <row r="4" spans="1:6">
      <c r="A4" s="4"/>
      <c r="B4" s="5" t="s">
        <v>4</v>
      </c>
      <c r="C4" s="5">
        <f>'[1]Исх. дан.'!D8</f>
        <v>386</v>
      </c>
      <c r="D4" s="6"/>
      <c r="E4" s="7"/>
      <c r="F4" s="8"/>
    </row>
    <row r="5" spans="1:6" ht="12.75" customHeight="1">
      <c r="A5" s="41" t="s">
        <v>5</v>
      </c>
      <c r="B5" s="42"/>
      <c r="C5" s="42"/>
      <c r="D5" s="42"/>
      <c r="E5" s="43"/>
      <c r="F5" s="8"/>
    </row>
    <row r="6" spans="1:6" ht="24">
      <c r="A6" s="9" t="s">
        <v>6</v>
      </c>
      <c r="B6" s="10" t="s">
        <v>7</v>
      </c>
      <c r="C6" s="10"/>
      <c r="D6" s="11">
        <f>E6*12*C4</f>
        <v>23623.199999999997</v>
      </c>
      <c r="E6" s="12">
        <v>5.0999999999999996</v>
      </c>
      <c r="F6" s="13">
        <f>E6*1.05</f>
        <v>5.3549999999999995</v>
      </c>
    </row>
    <row r="7" spans="1:6" ht="12.75" customHeight="1">
      <c r="A7" s="9" t="s">
        <v>8</v>
      </c>
      <c r="B7" s="37" t="s">
        <v>9</v>
      </c>
      <c r="C7" s="37"/>
      <c r="D7" s="37"/>
      <c r="E7" s="37"/>
      <c r="F7" s="8"/>
    </row>
    <row r="8" spans="1:6" s="19" customFormat="1">
      <c r="A8" s="14" t="s">
        <v>10</v>
      </c>
      <c r="B8" s="15" t="s">
        <v>11</v>
      </c>
      <c r="C8" s="16" t="s">
        <v>12</v>
      </c>
      <c r="D8" s="16"/>
      <c r="E8" s="17"/>
      <c r="F8" s="18"/>
    </row>
    <row r="9" spans="1:6" s="19" customFormat="1">
      <c r="A9" s="14" t="s">
        <v>13</v>
      </c>
      <c r="B9" s="15" t="s">
        <v>14</v>
      </c>
      <c r="C9" s="16" t="s">
        <v>15</v>
      </c>
      <c r="D9" s="16"/>
      <c r="E9" s="17"/>
      <c r="F9" s="18"/>
    </row>
    <row r="10" spans="1:6" ht="12.75" customHeight="1">
      <c r="A10" s="9" t="s">
        <v>16</v>
      </c>
      <c r="B10" s="37" t="s">
        <v>17</v>
      </c>
      <c r="C10" s="37"/>
      <c r="D10" s="37"/>
      <c r="E10" s="37"/>
      <c r="F10" s="8"/>
    </row>
    <row r="11" spans="1:6" s="19" customFormat="1">
      <c r="A11" s="14" t="s">
        <v>18</v>
      </c>
      <c r="B11" s="15" t="s">
        <v>19</v>
      </c>
      <c r="C11" s="16" t="s">
        <v>20</v>
      </c>
      <c r="D11" s="16"/>
      <c r="E11" s="17"/>
      <c r="F11" s="18"/>
    </row>
    <row r="12" spans="1:6" s="19" customFormat="1" ht="22.8">
      <c r="A12" s="14" t="s">
        <v>21</v>
      </c>
      <c r="B12" s="15" t="s">
        <v>22</v>
      </c>
      <c r="C12" s="16" t="s">
        <v>23</v>
      </c>
      <c r="D12" s="16"/>
      <c r="E12" s="17"/>
      <c r="F12" s="18"/>
    </row>
    <row r="13" spans="1:6" s="19" customFormat="1" ht="22.8">
      <c r="A13" s="14" t="s">
        <v>24</v>
      </c>
      <c r="B13" s="15" t="s">
        <v>25</v>
      </c>
      <c r="C13" s="16" t="s">
        <v>23</v>
      </c>
      <c r="D13" s="16"/>
      <c r="E13" s="17"/>
      <c r="F13" s="18"/>
    </row>
    <row r="14" spans="1:6" s="19" customFormat="1" ht="22.8">
      <c r="A14" s="14" t="s">
        <v>26</v>
      </c>
      <c r="B14" s="15" t="s">
        <v>27</v>
      </c>
      <c r="C14" s="16" t="s">
        <v>23</v>
      </c>
      <c r="D14" s="16"/>
      <c r="E14" s="17"/>
      <c r="F14" s="18"/>
    </row>
    <row r="15" spans="1:6" s="19" customFormat="1" ht="22.8">
      <c r="A15" s="14" t="s">
        <v>28</v>
      </c>
      <c r="B15" s="15" t="s">
        <v>29</v>
      </c>
      <c r="C15" s="16" t="s">
        <v>23</v>
      </c>
      <c r="D15" s="16"/>
      <c r="E15" s="17"/>
      <c r="F15" s="18"/>
    </row>
    <row r="16" spans="1:6" ht="12.75" customHeight="1">
      <c r="A16" s="9" t="s">
        <v>30</v>
      </c>
      <c r="B16" s="37" t="s">
        <v>31</v>
      </c>
      <c r="C16" s="37"/>
      <c r="D16" s="37"/>
      <c r="E16" s="37"/>
      <c r="F16" s="8"/>
    </row>
    <row r="17" spans="1:6" s="19" customFormat="1">
      <c r="A17" s="14" t="s">
        <v>32</v>
      </c>
      <c r="B17" s="15" t="s">
        <v>33</v>
      </c>
      <c r="C17" s="16" t="s">
        <v>34</v>
      </c>
      <c r="D17" s="16"/>
      <c r="E17" s="17"/>
      <c r="F17" s="18"/>
    </row>
    <row r="18" spans="1:6" s="19" customFormat="1">
      <c r="A18" s="14" t="s">
        <v>35</v>
      </c>
      <c r="B18" s="15" t="s">
        <v>36</v>
      </c>
      <c r="C18" s="16" t="s">
        <v>34</v>
      </c>
      <c r="D18" s="16"/>
      <c r="E18" s="17"/>
      <c r="F18" s="18"/>
    </row>
    <row r="19" spans="1:6" s="19" customFormat="1" ht="22.8">
      <c r="A19" s="14" t="s">
        <v>37</v>
      </c>
      <c r="B19" s="15" t="s">
        <v>38</v>
      </c>
      <c r="C19" s="16" t="s">
        <v>23</v>
      </c>
      <c r="D19" s="16"/>
      <c r="E19" s="17"/>
      <c r="F19" s="18"/>
    </row>
    <row r="20" spans="1:6" s="19" customFormat="1" ht="22.8">
      <c r="A20" s="14" t="s">
        <v>39</v>
      </c>
      <c r="B20" s="15" t="s">
        <v>40</v>
      </c>
      <c r="C20" s="16" t="s">
        <v>23</v>
      </c>
      <c r="D20" s="16"/>
      <c r="E20" s="17"/>
      <c r="F20" s="18"/>
    </row>
    <row r="21" spans="1:6" s="19" customFormat="1" ht="22.8">
      <c r="A21" s="14" t="s">
        <v>41</v>
      </c>
      <c r="B21" s="15" t="s">
        <v>42</v>
      </c>
      <c r="C21" s="16" t="s">
        <v>23</v>
      </c>
      <c r="D21" s="16"/>
      <c r="E21" s="17"/>
      <c r="F21" s="18"/>
    </row>
    <row r="22" spans="1:6" s="19" customFormat="1" ht="22.8">
      <c r="A22" s="14" t="s">
        <v>43</v>
      </c>
      <c r="B22" s="15" t="s">
        <v>44</v>
      </c>
      <c r="C22" s="16" t="s">
        <v>23</v>
      </c>
      <c r="D22" s="16"/>
      <c r="E22" s="17"/>
      <c r="F22" s="18"/>
    </row>
    <row r="23" spans="1:6" s="19" customFormat="1" ht="22.8">
      <c r="A23" s="14" t="s">
        <v>45</v>
      </c>
      <c r="B23" s="15" t="s">
        <v>46</v>
      </c>
      <c r="C23" s="16" t="s">
        <v>23</v>
      </c>
      <c r="D23" s="16"/>
      <c r="E23" s="17"/>
      <c r="F23" s="18"/>
    </row>
    <row r="24" spans="1:6" s="19" customFormat="1">
      <c r="A24" s="14" t="s">
        <v>47</v>
      </c>
      <c r="B24" s="15" t="s">
        <v>48</v>
      </c>
      <c r="C24" s="16" t="s">
        <v>20</v>
      </c>
      <c r="D24" s="16"/>
      <c r="E24" s="17"/>
      <c r="F24" s="18"/>
    </row>
    <row r="25" spans="1:6" s="19" customFormat="1">
      <c r="A25" s="14" t="s">
        <v>49</v>
      </c>
      <c r="B25" s="15" t="s">
        <v>50</v>
      </c>
      <c r="C25" s="16" t="s">
        <v>34</v>
      </c>
      <c r="D25" s="16"/>
      <c r="E25" s="17"/>
      <c r="F25" s="18"/>
    </row>
    <row r="26" spans="1:6" ht="12.75" customHeight="1">
      <c r="A26" s="36" t="s">
        <v>51</v>
      </c>
      <c r="B26" s="36"/>
      <c r="C26" s="36"/>
      <c r="D26" s="36"/>
      <c r="E26" s="36"/>
      <c r="F26" s="8"/>
    </row>
    <row r="27" spans="1:6" ht="24">
      <c r="A27" s="9" t="s">
        <v>52</v>
      </c>
      <c r="B27" s="10" t="s">
        <v>53</v>
      </c>
      <c r="C27" s="10"/>
      <c r="D27" s="11">
        <f>SUM(,D29:D30,D32:D43,D45:D46)</f>
        <v>18856.726560000003</v>
      </c>
      <c r="E27" s="12">
        <v>4.12</v>
      </c>
      <c r="F27" s="13">
        <f>E27*1.05</f>
        <v>4.3260000000000005</v>
      </c>
    </row>
    <row r="28" spans="1:6" ht="12.75" customHeight="1">
      <c r="A28" s="9" t="s">
        <v>54</v>
      </c>
      <c r="B28" s="37" t="s">
        <v>55</v>
      </c>
      <c r="C28" s="37"/>
      <c r="D28" s="37"/>
      <c r="E28" s="37"/>
      <c r="F28" s="8"/>
    </row>
    <row r="29" spans="1:6" ht="22.8">
      <c r="A29" s="14" t="s">
        <v>56</v>
      </c>
      <c r="B29" s="15" t="s">
        <v>57</v>
      </c>
      <c r="C29" s="16" t="s">
        <v>58</v>
      </c>
      <c r="D29" s="20">
        <f>'[1]СВИО и КЭ'!I14</f>
        <v>342.3168</v>
      </c>
      <c r="E29" s="21">
        <v>7.0000000000000007E-2</v>
      </c>
      <c r="F29" s="22">
        <f>E29*1.05</f>
        <v>7.350000000000001E-2</v>
      </c>
    </row>
    <row r="30" spans="1:6" s="19" customFormat="1" ht="22.8">
      <c r="A30" s="14" t="s">
        <v>59</v>
      </c>
      <c r="B30" s="15" t="s">
        <v>60</v>
      </c>
      <c r="C30" s="16" t="s">
        <v>61</v>
      </c>
      <c r="D30" s="20">
        <f>'[1]СВИО и КЭ'!I15</f>
        <v>1369.2672</v>
      </c>
      <c r="E30" s="21">
        <v>0.31</v>
      </c>
      <c r="F30" s="22">
        <f t="shared" ref="F30:F54" si="0">E30*1.05</f>
        <v>0.32550000000000001</v>
      </c>
    </row>
    <row r="31" spans="1:6" ht="12.75" customHeight="1">
      <c r="A31" s="9" t="s">
        <v>62</v>
      </c>
      <c r="B31" s="37" t="s">
        <v>63</v>
      </c>
      <c r="C31" s="37"/>
      <c r="D31" s="37"/>
      <c r="E31" s="37"/>
      <c r="F31" s="22">
        <f t="shared" si="0"/>
        <v>0</v>
      </c>
    </row>
    <row r="32" spans="1:6">
      <c r="A32" s="14" t="s">
        <v>64</v>
      </c>
      <c r="B32" s="15" t="s">
        <v>65</v>
      </c>
      <c r="C32" s="16" t="s">
        <v>34</v>
      </c>
      <c r="D32" s="20">
        <f>E32*C4*12</f>
        <v>1247.6755200000002</v>
      </c>
      <c r="E32" s="21">
        <v>0.26936000000000004</v>
      </c>
      <c r="F32" s="22">
        <f t="shared" si="0"/>
        <v>0.28282800000000008</v>
      </c>
    </row>
    <row r="33" spans="1:6">
      <c r="A33" s="14" t="s">
        <v>66</v>
      </c>
      <c r="B33" s="23" t="s">
        <v>67</v>
      </c>
      <c r="C33" s="16" t="s">
        <v>34</v>
      </c>
      <c r="D33" s="20">
        <f>'[1]СВИО и КЭ'!I21</f>
        <v>247.22879999999998</v>
      </c>
      <c r="E33" s="21">
        <v>5.1800000000000006E-2</v>
      </c>
      <c r="F33" s="22">
        <f t="shared" si="0"/>
        <v>5.4390000000000008E-2</v>
      </c>
    </row>
    <row r="34" spans="1:6">
      <c r="A34" s="14" t="s">
        <v>68</v>
      </c>
      <c r="B34" s="15" t="s">
        <v>69</v>
      </c>
      <c r="C34" s="16" t="s">
        <v>70</v>
      </c>
      <c r="D34" s="20">
        <f>E34*C4*12</f>
        <v>3263.1513600000008</v>
      </c>
      <c r="E34" s="21">
        <v>0.70448000000000011</v>
      </c>
      <c r="F34" s="22">
        <f t="shared" si="0"/>
        <v>0.73970400000000014</v>
      </c>
    </row>
    <row r="35" spans="1:6">
      <c r="A35" s="14" t="s">
        <v>71</v>
      </c>
      <c r="B35" s="5" t="s">
        <v>72</v>
      </c>
      <c r="C35" s="16" t="s">
        <v>34</v>
      </c>
      <c r="D35" s="20">
        <f>E35*12*C4</f>
        <v>143.96256</v>
      </c>
      <c r="E35" s="21">
        <v>3.108E-2</v>
      </c>
      <c r="F35" s="22">
        <f t="shared" si="0"/>
        <v>3.2634000000000003E-2</v>
      </c>
    </row>
    <row r="36" spans="1:6">
      <c r="A36" s="14" t="s">
        <v>73</v>
      </c>
      <c r="B36" s="5" t="s">
        <v>74</v>
      </c>
      <c r="C36" s="16" t="s">
        <v>75</v>
      </c>
      <c r="D36" s="20">
        <f>'[1]ВСЕ раб'!H17</f>
        <v>1389.6</v>
      </c>
      <c r="E36" s="21">
        <v>0.31080000000000002</v>
      </c>
      <c r="F36" s="22">
        <f t="shared" si="0"/>
        <v>0.32634000000000002</v>
      </c>
    </row>
    <row r="37" spans="1:6" ht="22.8">
      <c r="A37" s="14" t="s">
        <v>76</v>
      </c>
      <c r="B37" s="5" t="s">
        <v>77</v>
      </c>
      <c r="C37" s="16" t="s">
        <v>34</v>
      </c>
      <c r="D37" s="20">
        <f>'[1]СВИО и КЭ'!I18</f>
        <v>410.7672</v>
      </c>
      <c r="E37" s="21">
        <v>9.3240000000000003E-2</v>
      </c>
      <c r="F37" s="22">
        <f t="shared" si="0"/>
        <v>9.7902000000000003E-2</v>
      </c>
    </row>
    <row r="38" spans="1:6" s="19" customFormat="1">
      <c r="A38" s="24" t="s">
        <v>78</v>
      </c>
      <c r="B38" s="5" t="s">
        <v>79</v>
      </c>
      <c r="C38" s="16" t="s">
        <v>34</v>
      </c>
      <c r="D38" s="20">
        <f>'[1]СВИО и КЭ'!I19</f>
        <v>467.05752000000001</v>
      </c>
      <c r="E38" s="21">
        <v>0.10360000000000001</v>
      </c>
      <c r="F38" s="22">
        <f t="shared" si="0"/>
        <v>0.10878000000000002</v>
      </c>
    </row>
    <row r="39" spans="1:6" s="19" customFormat="1" ht="22.8">
      <c r="A39" s="24" t="s">
        <v>80</v>
      </c>
      <c r="B39" s="5" t="s">
        <v>81</v>
      </c>
      <c r="C39" s="16" t="s">
        <v>82</v>
      </c>
      <c r="D39" s="20">
        <f>E39*C4*12</f>
        <v>4750.7644800000007</v>
      </c>
      <c r="E39" s="21">
        <v>1.0256400000000001</v>
      </c>
      <c r="F39" s="22">
        <f t="shared" si="0"/>
        <v>1.0769220000000002</v>
      </c>
    </row>
    <row r="40" spans="1:6" s="19" customFormat="1" ht="22.8">
      <c r="A40" s="25" t="s">
        <v>83</v>
      </c>
      <c r="B40" s="5" t="s">
        <v>84</v>
      </c>
      <c r="C40" s="16" t="s">
        <v>23</v>
      </c>
      <c r="D40" s="20">
        <f>E40*C4*12</f>
        <v>3359.1263999999996</v>
      </c>
      <c r="E40" s="21">
        <v>0.72519999999999996</v>
      </c>
      <c r="F40" s="22">
        <f t="shared" si="0"/>
        <v>0.76146000000000003</v>
      </c>
    </row>
    <row r="41" spans="1:6" s="19" customFormat="1" ht="22.8">
      <c r="A41" s="14" t="s">
        <v>85</v>
      </c>
      <c r="B41" s="5" t="s">
        <v>86</v>
      </c>
      <c r="C41" s="16" t="s">
        <v>87</v>
      </c>
      <c r="D41" s="20">
        <f>'[1]СВИО и КЭ'!F31</f>
        <v>422.40000000000003</v>
      </c>
      <c r="E41" s="21">
        <v>9.3240000000000003E-2</v>
      </c>
      <c r="F41" s="22">
        <f t="shared" si="0"/>
        <v>9.7902000000000003E-2</v>
      </c>
    </row>
    <row r="42" spans="1:6" s="19" customFormat="1">
      <c r="A42" s="14" t="s">
        <v>88</v>
      </c>
      <c r="B42" s="5" t="s">
        <v>89</v>
      </c>
      <c r="C42" s="16" t="s">
        <v>87</v>
      </c>
      <c r="D42" s="20">
        <f>'[1]ВСЕ раб'!H18</f>
        <v>291.33</v>
      </c>
      <c r="E42" s="21">
        <v>6.216E-2</v>
      </c>
      <c r="F42" s="22">
        <f t="shared" si="0"/>
        <v>6.5268000000000007E-2</v>
      </c>
    </row>
    <row r="43" spans="1:6" s="19" customFormat="1">
      <c r="A43" s="14" t="s">
        <v>90</v>
      </c>
      <c r="B43" s="5" t="s">
        <v>91</v>
      </c>
      <c r="C43" s="16" t="s">
        <v>75</v>
      </c>
      <c r="D43" s="20">
        <f>'[1]ВСЕ раб'!H8</f>
        <v>270.92992000000004</v>
      </c>
      <c r="E43" s="21">
        <v>6.216E-2</v>
      </c>
      <c r="F43" s="22">
        <f t="shared" si="0"/>
        <v>6.5268000000000007E-2</v>
      </c>
    </row>
    <row r="44" spans="1:6" s="26" customFormat="1" ht="12.75" customHeight="1">
      <c r="A44" s="9" t="s">
        <v>92</v>
      </c>
      <c r="B44" s="38" t="s">
        <v>93</v>
      </c>
      <c r="C44" s="38"/>
      <c r="D44" s="38"/>
      <c r="E44" s="38"/>
      <c r="F44" s="22"/>
    </row>
    <row r="45" spans="1:6" s="19" customFormat="1" ht="45.6">
      <c r="A45" s="14" t="s">
        <v>94</v>
      </c>
      <c r="B45" s="5" t="s">
        <v>95</v>
      </c>
      <c r="C45" s="16" t="s">
        <v>96</v>
      </c>
      <c r="D45" s="20">
        <f>'[1]СВИО и КЭ'!I22</f>
        <v>367.67360000000002</v>
      </c>
      <c r="E45" s="21">
        <v>0.08</v>
      </c>
      <c r="F45" s="22">
        <f t="shared" si="0"/>
        <v>8.4000000000000005E-2</v>
      </c>
    </row>
    <row r="46" spans="1:6" s="19" customFormat="1">
      <c r="A46" s="14" t="s">
        <v>97</v>
      </c>
      <c r="B46" s="5" t="s">
        <v>98</v>
      </c>
      <c r="C46" s="16" t="s">
        <v>34</v>
      </c>
      <c r="D46" s="20">
        <f>'[1]СВИО и КЭ'!I24</f>
        <v>513.47519999999997</v>
      </c>
      <c r="E46" s="21">
        <v>0.11</v>
      </c>
      <c r="F46" s="22">
        <f t="shared" si="0"/>
        <v>0.11550000000000001</v>
      </c>
    </row>
    <row r="47" spans="1:6" ht="12.75" customHeight="1">
      <c r="A47" s="39" t="s">
        <v>99</v>
      </c>
      <c r="B47" s="39"/>
      <c r="C47" s="39"/>
      <c r="D47" s="39"/>
      <c r="E47" s="39"/>
      <c r="F47" s="22"/>
    </row>
    <row r="48" spans="1:6">
      <c r="A48" s="27" t="s">
        <v>100</v>
      </c>
      <c r="B48" s="28" t="s">
        <v>101</v>
      </c>
      <c r="C48" s="29" t="s">
        <v>75</v>
      </c>
      <c r="D48" s="20">
        <f>'[1]ВСЕ раб'!H26</f>
        <v>5480.14</v>
      </c>
      <c r="E48" s="21">
        <v>1.21248</v>
      </c>
      <c r="F48" s="22">
        <f>E48*1.05+0.01</f>
        <v>1.283104</v>
      </c>
    </row>
    <row r="49" spans="1:7">
      <c r="A49" s="4" t="s">
        <v>102</v>
      </c>
      <c r="B49" s="5" t="s">
        <v>103</v>
      </c>
      <c r="C49" s="30" t="s">
        <v>75</v>
      </c>
      <c r="D49" s="20">
        <f>'[1]ВСЕ раб'!H24</f>
        <v>314.87663857705593</v>
      </c>
      <c r="E49" s="21">
        <v>7.2520000000000015E-2</v>
      </c>
      <c r="F49" s="22">
        <f t="shared" si="0"/>
        <v>7.6146000000000019E-2</v>
      </c>
    </row>
    <row r="50" spans="1:7" ht="22.8">
      <c r="A50" s="4" t="s">
        <v>104</v>
      </c>
      <c r="B50" s="5" t="s">
        <v>105</v>
      </c>
      <c r="C50" s="30" t="s">
        <v>23</v>
      </c>
      <c r="D50" s="20">
        <f>'[1]ВСЕ раб'!H27</f>
        <v>446.45</v>
      </c>
      <c r="E50" s="21">
        <v>0.10360000000000001</v>
      </c>
      <c r="F50" s="22">
        <f t="shared" si="0"/>
        <v>0.10878000000000002</v>
      </c>
    </row>
    <row r="51" spans="1:7">
      <c r="A51" s="4" t="s">
        <v>106</v>
      </c>
      <c r="B51" s="5" t="s">
        <v>107</v>
      </c>
      <c r="C51" s="30" t="s">
        <v>75</v>
      </c>
      <c r="D51" s="20">
        <f>E51*C4*12</f>
        <v>1295.6630400000001</v>
      </c>
      <c r="E51" s="21">
        <v>0.27972000000000002</v>
      </c>
      <c r="F51" s="22">
        <f t="shared" si="0"/>
        <v>0.29370600000000002</v>
      </c>
    </row>
    <row r="52" spans="1:7">
      <c r="A52" s="4" t="s">
        <v>108</v>
      </c>
      <c r="B52" s="5" t="s">
        <v>109</v>
      </c>
      <c r="C52" s="30" t="s">
        <v>75</v>
      </c>
      <c r="D52" s="20">
        <f>'[1]ВСЕ раб'!H29</f>
        <v>6494.5678300163454</v>
      </c>
      <c r="E52" s="21">
        <v>1.4503999999999999</v>
      </c>
      <c r="F52" s="22">
        <f t="shared" si="0"/>
        <v>1.5229200000000001</v>
      </c>
    </row>
    <row r="53" spans="1:7">
      <c r="A53" s="4" t="s">
        <v>110</v>
      </c>
      <c r="B53" s="5" t="s">
        <v>111</v>
      </c>
      <c r="C53" s="30" t="s">
        <v>75</v>
      </c>
      <c r="D53" s="20">
        <f>'[1]ВСЕ раб'!H30</f>
        <v>790.7</v>
      </c>
      <c r="E53" s="21">
        <v>0.17612000000000003</v>
      </c>
      <c r="F53" s="22">
        <f t="shared" si="0"/>
        <v>0.18492600000000003</v>
      </c>
    </row>
    <row r="54" spans="1:7" ht="15" thickBot="1">
      <c r="A54" s="4" t="s">
        <v>112</v>
      </c>
      <c r="B54" s="5" t="s">
        <v>113</v>
      </c>
      <c r="C54" s="30" t="s">
        <v>75</v>
      </c>
      <c r="D54" s="20">
        <f>'[1]ВСЕ раб'!H31</f>
        <v>5271.36</v>
      </c>
      <c r="E54" s="21">
        <v>1.1810399999999999</v>
      </c>
      <c r="F54" s="22">
        <f t="shared" si="0"/>
        <v>1.240092</v>
      </c>
    </row>
    <row r="55" spans="1:7" s="26" customFormat="1" ht="13.8" thickBot="1">
      <c r="A55" s="40"/>
      <c r="B55" s="40"/>
      <c r="C55" s="40"/>
      <c r="D55" s="31">
        <f>SUM(D6,D27,D48:D54)</f>
        <v>62573.6840685934</v>
      </c>
      <c r="E55" s="32">
        <v>13.7</v>
      </c>
      <c r="F55" s="33">
        <f>E55*1.05</f>
        <v>14.385</v>
      </c>
      <c r="G55" s="34">
        <f>F6+F27+F48+F49+F50+F51+F52+F53+F54</f>
        <v>14.390674000000001</v>
      </c>
    </row>
    <row r="56" spans="1:7" hidden="1">
      <c r="E56">
        <v>13.7</v>
      </c>
      <c r="F56" s="35">
        <f>E56*1.05</f>
        <v>14.385</v>
      </c>
    </row>
  </sheetData>
  <mergeCells count="11">
    <mergeCell ref="A1:F1"/>
    <mergeCell ref="A55:C55"/>
    <mergeCell ref="A5:E5"/>
    <mergeCell ref="B7:E7"/>
    <mergeCell ref="B10:E10"/>
    <mergeCell ref="B16:E16"/>
    <mergeCell ref="A26:E26"/>
    <mergeCell ref="B28:E28"/>
    <mergeCell ref="B31:E31"/>
    <mergeCell ref="B44:E44"/>
    <mergeCell ref="A47:E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2021-11-23T06:42:11Z</dcterms:created>
  <dcterms:modified xsi:type="dcterms:W3CDTF">2021-11-23T07:06:38Z</dcterms:modified>
</cp:coreProperties>
</file>