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 с 01.09.2021 г\"/>
    </mc:Choice>
  </mc:AlternateContent>
  <bookViews>
    <workbookView xWindow="0" yWindow="0" windowWidth="23040" windowHeight="8616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5" i="1"/>
  <c r="F46" i="1"/>
  <c r="F49" i="1"/>
  <c r="F50" i="1"/>
  <c r="F51" i="1"/>
  <c r="F52" i="1"/>
  <c r="F53" i="1"/>
  <c r="F54" i="1"/>
  <c r="F29" i="1"/>
  <c r="F27" i="1"/>
  <c r="F6" i="1"/>
  <c r="F55" i="1"/>
  <c r="F56" i="1"/>
  <c r="D54" i="1" l="1"/>
  <c r="D53" i="1"/>
  <c r="D52" i="1"/>
  <c r="D50" i="1"/>
  <c r="D49" i="1"/>
  <c r="D48" i="1"/>
  <c r="D46" i="1"/>
  <c r="D45" i="1"/>
  <c r="D43" i="1"/>
  <c r="D42" i="1"/>
  <c r="D41" i="1"/>
  <c r="D38" i="1"/>
  <c r="D37" i="1"/>
  <c r="D36" i="1"/>
  <c r="D33" i="1"/>
  <c r="D30" i="1"/>
  <c r="D29" i="1"/>
  <c r="C4" i="1"/>
  <c r="D40" i="1" l="1"/>
  <c r="D6" i="1"/>
  <c r="D32" i="1"/>
  <c r="D51" i="1"/>
  <c r="D35" i="1"/>
  <c r="D34" i="1"/>
  <c r="D39" i="1"/>
  <c r="D27" i="1" l="1"/>
  <c r="G55" i="1" s="1"/>
  <c r="D55" i="1" l="1"/>
</calcChain>
</file>

<file path=xl/sharedStrings.xml><?xml version="1.0" encoding="utf-8"?>
<sst xmlns="http://schemas.openxmlformats.org/spreadsheetml/2006/main" count="144" uniqueCount="117">
  <si>
    <t>№</t>
  </si>
  <si>
    <t>Вид работ</t>
  </si>
  <si>
    <t>Периодичность</t>
  </si>
  <si>
    <t>Годовая плата (рублей)</t>
  </si>
  <si>
    <r>
      <rPr>
        <sz val="9"/>
        <rFont val="Arial Cyr"/>
        <charset val="204"/>
      </rPr>
      <t>Площадь, м</t>
    </r>
    <r>
      <rPr>
        <vertAlign val="superscript"/>
        <sz val="9"/>
        <rFont val="Arial Cyr"/>
        <charset val="204"/>
      </rPr>
      <t>2</t>
    </r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</si>
  <si>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</si>
  <si>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</si>
  <si>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</si>
  <si>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</si>
  <si>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</si>
  <si>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</si>
  <si>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</si>
  <si>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</si>
  <si>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</si>
  <si>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</si>
  <si>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</si>
  <si>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</si>
  <si>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</si>
  <si>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</si>
  <si>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Укрепление защитной решетки водопроводной воронки</t>
  </si>
  <si>
    <t>2 раза в год</t>
  </si>
  <si>
    <t>1.2.2.</t>
  </si>
  <si>
    <t>Прочистка водопремной воронки внутреннего водостока</t>
  </si>
  <si>
    <t>По мере необходимости</t>
  </si>
  <si>
    <t>1.2.3.</t>
  </si>
  <si>
    <t>Восстановление поврежденных участков штукатурки и облицовки</t>
  </si>
  <si>
    <t>1.2.4.</t>
  </si>
  <si>
    <t>Восстановление приямков, входов в подвалы</t>
  </si>
  <si>
    <t>1.2.5.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</si>
  <si>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</si>
  <si>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</si>
  <si>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</si>
  <si>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</si>
  <si>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Утепление подвалов и подъездов</t>
  </si>
  <si>
    <t>1 раз в год</t>
  </si>
  <si>
    <t>1.3.2.</t>
  </si>
  <si>
    <t>Укрепление козырьков, ограждений и перил крылец</t>
  </si>
  <si>
    <t>1.3.3.</t>
  </si>
  <si>
    <t>Закрытие слуховых окон, люков и входов на чердак</t>
  </si>
  <si>
    <t>1.3.4.</t>
  </si>
  <si>
    <t>Антисептирование и антипирирование деревянных конструкций</t>
  </si>
  <si>
    <t>1.3.5.</t>
  </si>
  <si>
    <t>Установка недостающих, частично разбитых и укрепление слабо укрепленных стекол в дверных и оконных заполнениях</t>
  </si>
  <si>
    <t>1.3.6.</t>
  </si>
  <si>
    <t>Установка или укрепление ручек и шпингалетов на оконных и дверных заполнениях</t>
  </si>
  <si>
    <t>1.3.7.</t>
  </si>
  <si>
    <t>Закрытие подвальных и чердачных дверей, металлических решеток и лазов на замки</t>
  </si>
  <si>
    <t>1.3.8.</t>
  </si>
  <si>
    <t>Смазывание подъездных дверей</t>
  </si>
  <si>
    <t>1.3.9.</t>
  </si>
  <si>
    <t>Смазывание замков тех. помещений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</si>
  <si>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</si>
  <si>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</si>
  <si>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</si>
  <si>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2.2.</t>
  </si>
  <si>
    <t>Общие и частичные осмотры и обследования</t>
  </si>
  <si>
    <t>2.2.1.</t>
  </si>
  <si>
    <t>Общие и частичные осмотры линий электрических сетей, арматуры, электрооборудования на лестничных площадках.</t>
  </si>
  <si>
    <t>12 раза в год</t>
  </si>
  <si>
    <t>2.2.2.</t>
  </si>
  <si>
    <t>Общие и частичные осмотры линий электрических сетей, арматуры, электрооборудования в подвальных помещениях</t>
  </si>
  <si>
    <t>4 раза в год</t>
  </si>
  <si>
    <t>2.3.</t>
  </si>
  <si>
    <t>Техническое обслуживание внутридомовых инженерных сетей и МОП</t>
  </si>
  <si>
    <t>2.3.1.</t>
  </si>
  <si>
    <t>Ремонт электрощитов</t>
  </si>
  <si>
    <t>2.3.2.</t>
  </si>
  <si>
    <t>Ревизия вентилей в местах общего пользования</t>
  </si>
  <si>
    <t>2.3.3.</t>
  </si>
  <si>
    <t>Проверка и прочистка дымоходов и вентканалов</t>
  </si>
  <si>
    <t>3 раза в год</t>
  </si>
  <si>
    <t>2.3.4.</t>
  </si>
  <si>
    <t>Дератизация, дезинсекция подвалов</t>
  </si>
  <si>
    <t>2.3.5.</t>
  </si>
  <si>
    <t>Аварийное обслуживание</t>
  </si>
  <si>
    <t>Постоянно</t>
  </si>
  <si>
    <t>2.3.6.</t>
  </si>
  <si>
    <t>Очистка тех. этажей от мусора со сбором его в тару и отноской в установленное место</t>
  </si>
  <si>
    <t>2.3.7</t>
  </si>
  <si>
    <t>Очистка кровли от мусора и грязи</t>
  </si>
  <si>
    <t>2.3.8</t>
  </si>
  <si>
    <t>Очистка территорий от наледи и льда, посыпка территорий противогололедными материалами (вход в подъезд, тротуар)</t>
  </si>
  <si>
    <t>1 раз в сутки во время гололеда</t>
  </si>
  <si>
    <t>2.3.8.</t>
  </si>
  <si>
    <t>Удаление с крыш снега и наледи</t>
  </si>
  <si>
    <t>2.3.9.</t>
  </si>
  <si>
    <t>Проверка заземления оболочки электрокабеля, замеры сопротивления изоляции проводов</t>
  </si>
  <si>
    <t>1 раз в 3 года</t>
  </si>
  <si>
    <t>2.3.10.</t>
  </si>
  <si>
    <t>Техобслуживание вводных и внутренних газопроводов</t>
  </si>
  <si>
    <t>2.3.11.</t>
  </si>
  <si>
    <t>Материальные затраты на техническое обслуживание</t>
  </si>
  <si>
    <t>2.4.</t>
  </si>
  <si>
    <t>Мелкий ремонт</t>
  </si>
  <si>
    <t>2.4.1.</t>
  </si>
  <si>
    <t>Устранение засоров внутренних канализационных трубопроводов</t>
  </si>
  <si>
    <t>По мере необходимости, но не менее 2-х раз в год</t>
  </si>
  <si>
    <t>2.4.2.</t>
  </si>
  <si>
    <t>Ремонт ВРУ</t>
  </si>
  <si>
    <t>III.  Прочее</t>
  </si>
  <si>
    <t>3.1.</t>
  </si>
  <si>
    <t>Транспортные расходы</t>
  </si>
  <si>
    <t>3.2.</t>
  </si>
  <si>
    <t>Затраты на охрану труда работников РЭС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</si>
  <si>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</si>
  <si>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</si>
  <si>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</si>
  <si>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</si>
  <si>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</si>
  <si>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</si>
  <si>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</si>
  <si>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</si>
  <si>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3.7.</t>
  </si>
  <si>
    <t>Рентабельность</t>
  </si>
  <si>
    <r>
      <rPr>
        <b/>
        <sz val="10"/>
        <rFont val="Arial"/>
        <family val="2"/>
        <charset val="204"/>
      </rPr>
      <t>ПЕРЕЧЕНЬ</t>
    </r>
    <r>
      <rPr>
        <sz val="11"/>
        <color theme="1"/>
        <rFont val="Arial"/>
        <family val="2"/>
        <charset val="204"/>
      </rPr>
      <t xml:space="preserve">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улица Мира 6</t>
    </r>
  </si>
  <si>
    <r>
      <t>Стоимость на 1 м</t>
    </r>
    <r>
      <rPr>
        <b/>
        <vertAlign val="superscript"/>
        <sz val="9"/>
        <color theme="1"/>
        <rFont val="Arial"/>
        <family val="2"/>
        <charset val="204"/>
      </rPr>
      <t xml:space="preserve">2 </t>
    </r>
    <r>
      <rPr>
        <b/>
        <sz val="9"/>
        <color theme="1"/>
        <rFont val="Arial"/>
        <family val="2"/>
        <charset val="204"/>
      </rPr>
      <t>общей площади (рублей в месяц)</t>
    </r>
  </si>
  <si>
    <t>С учетом повышения с 01.09.2021 г на 5,0%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</si>
</sst>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9"/>
      <name val="Times New Roman CYR"/>
      <charset val="1"/>
    </font>
    <font>
      <b/>
      <sz val="9"/>
      <name val="Arial Cyr"/>
      <charset val="204"/>
    </font>
    <font>
      <sz val="9"/>
      <name val="Arial Cyr"/>
      <charset val="204"/>
    </font>
    <font>
      <vertAlign val="superscript"/>
      <sz val="9"/>
      <name val="Arial Cyr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0" fillId="0" borderId="3" xfId="0" applyBorder="1"/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0" borderId="3" xfId="0" applyFont="1" applyBorder="1"/>
    <xf numFmtId="0" fontId="0" fillId="0" borderId="0" xfId="0" applyFont="1"/>
    <xf numFmtId="4" fontId="4" fillId="0" borderId="5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vertical="center"/>
    </xf>
    <xf numFmtId="0" fontId="4" fillId="0" borderId="5" xfId="0" applyFont="1" applyBorder="1" applyAlignment="1">
      <alignment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4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/>
    </xf>
    <xf numFmtId="2" fontId="3" fillId="2" borderId="16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vertical="center"/>
    </xf>
    <xf numFmtId="2" fontId="1" fillId="0" borderId="0" xfId="0" applyNumberFormat="1" applyFont="1"/>
    <xf numFmtId="2" fontId="0" fillId="0" borderId="17" xfId="0" applyNumberFormat="1" applyFont="1" applyFill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88;&#1080;&#1092;%20&#1052;&#1080;&#1088;&#1072;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."/>
      <sheetName val="Норм. по сан. сод."/>
      <sheetName val="Постоянные конст"/>
      <sheetName val="ЗП персонала"/>
      <sheetName val="Цены"/>
      <sheetName val="спец инв"/>
      <sheetName val="материал"/>
      <sheetName val="Конструктивные элементы"/>
      <sheetName val="СВИО и КЭ"/>
      <sheetName val="Транс. расх."/>
      <sheetName val="ВСЕ раб"/>
      <sheetName val="Перечень"/>
    </sheetNames>
    <sheetDataSet>
      <sheetData sheetId="0">
        <row r="8">
          <cell r="D8">
            <v>386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4">
          <cell r="I14">
            <v>342.3168</v>
          </cell>
        </row>
        <row r="15">
          <cell r="I15">
            <v>1369.2672</v>
          </cell>
        </row>
        <row r="18">
          <cell r="I18">
            <v>410.7672</v>
          </cell>
        </row>
        <row r="19">
          <cell r="I19">
            <v>467.05752000000001</v>
          </cell>
        </row>
        <row r="21">
          <cell r="I21">
            <v>247.22879999999998</v>
          </cell>
        </row>
        <row r="22">
          <cell r="I22">
            <v>367.67360000000002</v>
          </cell>
        </row>
        <row r="24">
          <cell r="I24">
            <v>513.47519999999997</v>
          </cell>
        </row>
        <row r="31">
          <cell r="F31">
            <v>422.40000000000003</v>
          </cell>
        </row>
      </sheetData>
      <sheetData sheetId="9" refreshError="1"/>
      <sheetData sheetId="10">
        <row r="8">
          <cell r="H8">
            <v>270.92992000000004</v>
          </cell>
        </row>
        <row r="17">
          <cell r="H17">
            <v>1389.6</v>
          </cell>
        </row>
        <row r="18">
          <cell r="H18">
            <v>291.33</v>
          </cell>
        </row>
        <row r="24">
          <cell r="H24">
            <v>314.87663857705593</v>
          </cell>
        </row>
        <row r="26">
          <cell r="H26">
            <v>5480.14</v>
          </cell>
        </row>
        <row r="27">
          <cell r="H27">
            <v>446.45</v>
          </cell>
        </row>
        <row r="29">
          <cell r="H29">
            <v>6494.5678300163454</v>
          </cell>
        </row>
        <row r="30">
          <cell r="H30">
            <v>790.7</v>
          </cell>
        </row>
        <row r="31">
          <cell r="H31">
            <v>5271.36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zoomScale="131" zoomScaleNormal="131" workbookViewId="0">
      <selection activeCell="E3" sqref="E3:F3"/>
    </sheetView>
  </sheetViews>
  <sheetFormatPr defaultColWidth="8.6640625" defaultRowHeight="14.4"/>
  <cols>
    <col min="1" max="1" width="7.5546875" style="1" customWidth="1"/>
    <col min="2" max="2" width="48.6640625" customWidth="1"/>
    <col min="3" max="3" width="16.88671875" customWidth="1"/>
    <col min="4" max="4" width="15.5546875" hidden="1" customWidth="1"/>
    <col min="5" max="5" width="12.44140625" customWidth="1"/>
    <col min="6" max="6" width="11.88671875" customWidth="1"/>
    <col min="7" max="7" width="8.6640625" hidden="1" customWidth="1"/>
    <col min="8" max="250" width="8.6640625" customWidth="1"/>
    <col min="251" max="251" width="5" customWidth="1"/>
    <col min="252" max="252" width="20.88671875" customWidth="1"/>
    <col min="253" max="253" width="15.6640625" customWidth="1"/>
    <col min="254" max="254" width="10.109375" customWidth="1"/>
    <col min="257" max="257" width="7.5546875" customWidth="1"/>
    <col min="258" max="258" width="49.44140625" customWidth="1"/>
    <col min="259" max="259" width="16.88671875" customWidth="1"/>
    <col min="260" max="260" width="15.5546875" customWidth="1"/>
    <col min="261" max="261" width="11.33203125" customWidth="1"/>
    <col min="262" max="506" width="8.6640625" customWidth="1"/>
    <col min="507" max="507" width="5" customWidth="1"/>
    <col min="508" max="508" width="20.88671875" customWidth="1"/>
    <col min="509" max="509" width="15.6640625" customWidth="1"/>
    <col min="510" max="510" width="10.109375" customWidth="1"/>
    <col min="513" max="513" width="7.5546875" customWidth="1"/>
    <col min="514" max="514" width="49.44140625" customWidth="1"/>
    <col min="515" max="515" width="16.88671875" customWidth="1"/>
    <col min="516" max="516" width="15.5546875" customWidth="1"/>
    <col min="517" max="517" width="11.33203125" customWidth="1"/>
    <col min="518" max="762" width="8.6640625" customWidth="1"/>
    <col min="763" max="763" width="5" customWidth="1"/>
    <col min="764" max="764" width="20.88671875" customWidth="1"/>
    <col min="765" max="765" width="15.6640625" customWidth="1"/>
    <col min="766" max="766" width="10.109375" customWidth="1"/>
    <col min="769" max="769" width="7.5546875" customWidth="1"/>
    <col min="770" max="770" width="49.44140625" customWidth="1"/>
    <col min="771" max="771" width="16.88671875" customWidth="1"/>
    <col min="772" max="772" width="15.5546875" customWidth="1"/>
    <col min="773" max="773" width="11.33203125" customWidth="1"/>
    <col min="774" max="1018" width="8.6640625" customWidth="1"/>
    <col min="1019" max="1019" width="5" customWidth="1"/>
    <col min="1020" max="1020" width="20.88671875" customWidth="1"/>
    <col min="1021" max="1021" width="15.6640625" customWidth="1"/>
    <col min="1022" max="1022" width="10.109375" customWidth="1"/>
    <col min="1025" max="1025" width="7.5546875" customWidth="1"/>
    <col min="1026" max="1026" width="49.44140625" customWidth="1"/>
    <col min="1027" max="1027" width="16.88671875" customWidth="1"/>
    <col min="1028" max="1028" width="15.5546875" customWidth="1"/>
    <col min="1029" max="1029" width="11.33203125" customWidth="1"/>
    <col min="1030" max="1274" width="8.6640625" customWidth="1"/>
    <col min="1275" max="1275" width="5" customWidth="1"/>
    <col min="1276" max="1276" width="20.88671875" customWidth="1"/>
    <col min="1277" max="1277" width="15.6640625" customWidth="1"/>
    <col min="1278" max="1278" width="10.109375" customWidth="1"/>
    <col min="1281" max="1281" width="7.5546875" customWidth="1"/>
    <col min="1282" max="1282" width="49.44140625" customWidth="1"/>
    <col min="1283" max="1283" width="16.88671875" customWidth="1"/>
    <col min="1284" max="1284" width="15.5546875" customWidth="1"/>
    <col min="1285" max="1285" width="11.33203125" customWidth="1"/>
    <col min="1286" max="1530" width="8.6640625" customWidth="1"/>
    <col min="1531" max="1531" width="5" customWidth="1"/>
    <col min="1532" max="1532" width="20.88671875" customWidth="1"/>
    <col min="1533" max="1533" width="15.6640625" customWidth="1"/>
    <col min="1534" max="1534" width="10.109375" customWidth="1"/>
    <col min="1537" max="1537" width="7.5546875" customWidth="1"/>
    <col min="1538" max="1538" width="49.44140625" customWidth="1"/>
    <col min="1539" max="1539" width="16.88671875" customWidth="1"/>
    <col min="1540" max="1540" width="15.5546875" customWidth="1"/>
    <col min="1541" max="1541" width="11.33203125" customWidth="1"/>
    <col min="1542" max="1786" width="8.6640625" customWidth="1"/>
    <col min="1787" max="1787" width="5" customWidth="1"/>
    <col min="1788" max="1788" width="20.88671875" customWidth="1"/>
    <col min="1789" max="1789" width="15.6640625" customWidth="1"/>
    <col min="1790" max="1790" width="10.109375" customWidth="1"/>
    <col min="1793" max="1793" width="7.5546875" customWidth="1"/>
    <col min="1794" max="1794" width="49.44140625" customWidth="1"/>
    <col min="1795" max="1795" width="16.88671875" customWidth="1"/>
    <col min="1796" max="1796" width="15.5546875" customWidth="1"/>
    <col min="1797" max="1797" width="11.33203125" customWidth="1"/>
    <col min="1798" max="2042" width="8.6640625" customWidth="1"/>
    <col min="2043" max="2043" width="5" customWidth="1"/>
    <col min="2044" max="2044" width="20.88671875" customWidth="1"/>
    <col min="2045" max="2045" width="15.6640625" customWidth="1"/>
    <col min="2046" max="2046" width="10.109375" customWidth="1"/>
    <col min="2049" max="2049" width="7.5546875" customWidth="1"/>
    <col min="2050" max="2050" width="49.44140625" customWidth="1"/>
    <col min="2051" max="2051" width="16.88671875" customWidth="1"/>
    <col min="2052" max="2052" width="15.5546875" customWidth="1"/>
    <col min="2053" max="2053" width="11.33203125" customWidth="1"/>
    <col min="2054" max="2298" width="8.6640625" customWidth="1"/>
    <col min="2299" max="2299" width="5" customWidth="1"/>
    <col min="2300" max="2300" width="20.88671875" customWidth="1"/>
    <col min="2301" max="2301" width="15.6640625" customWidth="1"/>
    <col min="2302" max="2302" width="10.109375" customWidth="1"/>
    <col min="2305" max="2305" width="7.5546875" customWidth="1"/>
    <col min="2306" max="2306" width="49.44140625" customWidth="1"/>
    <col min="2307" max="2307" width="16.88671875" customWidth="1"/>
    <col min="2308" max="2308" width="15.5546875" customWidth="1"/>
    <col min="2309" max="2309" width="11.33203125" customWidth="1"/>
    <col min="2310" max="2554" width="8.6640625" customWidth="1"/>
    <col min="2555" max="2555" width="5" customWidth="1"/>
    <col min="2556" max="2556" width="20.88671875" customWidth="1"/>
    <col min="2557" max="2557" width="15.6640625" customWidth="1"/>
    <col min="2558" max="2558" width="10.109375" customWidth="1"/>
    <col min="2561" max="2561" width="7.5546875" customWidth="1"/>
    <col min="2562" max="2562" width="49.44140625" customWidth="1"/>
    <col min="2563" max="2563" width="16.88671875" customWidth="1"/>
    <col min="2564" max="2564" width="15.5546875" customWidth="1"/>
    <col min="2565" max="2565" width="11.33203125" customWidth="1"/>
    <col min="2566" max="2810" width="8.6640625" customWidth="1"/>
    <col min="2811" max="2811" width="5" customWidth="1"/>
    <col min="2812" max="2812" width="20.88671875" customWidth="1"/>
    <col min="2813" max="2813" width="15.6640625" customWidth="1"/>
    <col min="2814" max="2814" width="10.109375" customWidth="1"/>
    <col min="2817" max="2817" width="7.5546875" customWidth="1"/>
    <col min="2818" max="2818" width="49.44140625" customWidth="1"/>
    <col min="2819" max="2819" width="16.88671875" customWidth="1"/>
    <col min="2820" max="2820" width="15.5546875" customWidth="1"/>
    <col min="2821" max="2821" width="11.33203125" customWidth="1"/>
    <col min="2822" max="3066" width="8.6640625" customWidth="1"/>
    <col min="3067" max="3067" width="5" customWidth="1"/>
    <col min="3068" max="3068" width="20.88671875" customWidth="1"/>
    <col min="3069" max="3069" width="15.6640625" customWidth="1"/>
    <col min="3070" max="3070" width="10.109375" customWidth="1"/>
    <col min="3073" max="3073" width="7.5546875" customWidth="1"/>
    <col min="3074" max="3074" width="49.44140625" customWidth="1"/>
    <col min="3075" max="3075" width="16.88671875" customWidth="1"/>
    <col min="3076" max="3076" width="15.5546875" customWidth="1"/>
    <col min="3077" max="3077" width="11.33203125" customWidth="1"/>
    <col min="3078" max="3322" width="8.6640625" customWidth="1"/>
    <col min="3323" max="3323" width="5" customWidth="1"/>
    <col min="3324" max="3324" width="20.88671875" customWidth="1"/>
    <col min="3325" max="3325" width="15.6640625" customWidth="1"/>
    <col min="3326" max="3326" width="10.109375" customWidth="1"/>
    <col min="3329" max="3329" width="7.5546875" customWidth="1"/>
    <col min="3330" max="3330" width="49.44140625" customWidth="1"/>
    <col min="3331" max="3331" width="16.88671875" customWidth="1"/>
    <col min="3332" max="3332" width="15.5546875" customWidth="1"/>
    <col min="3333" max="3333" width="11.33203125" customWidth="1"/>
    <col min="3334" max="3578" width="8.6640625" customWidth="1"/>
    <col min="3579" max="3579" width="5" customWidth="1"/>
    <col min="3580" max="3580" width="20.88671875" customWidth="1"/>
    <col min="3581" max="3581" width="15.6640625" customWidth="1"/>
    <col min="3582" max="3582" width="10.109375" customWidth="1"/>
    <col min="3585" max="3585" width="7.5546875" customWidth="1"/>
    <col min="3586" max="3586" width="49.44140625" customWidth="1"/>
    <col min="3587" max="3587" width="16.88671875" customWidth="1"/>
    <col min="3588" max="3588" width="15.5546875" customWidth="1"/>
    <col min="3589" max="3589" width="11.33203125" customWidth="1"/>
    <col min="3590" max="3834" width="8.6640625" customWidth="1"/>
    <col min="3835" max="3835" width="5" customWidth="1"/>
    <col min="3836" max="3836" width="20.88671875" customWidth="1"/>
    <col min="3837" max="3837" width="15.6640625" customWidth="1"/>
    <col min="3838" max="3838" width="10.109375" customWidth="1"/>
    <col min="3841" max="3841" width="7.5546875" customWidth="1"/>
    <col min="3842" max="3842" width="49.44140625" customWidth="1"/>
    <col min="3843" max="3843" width="16.88671875" customWidth="1"/>
    <col min="3844" max="3844" width="15.5546875" customWidth="1"/>
    <col min="3845" max="3845" width="11.33203125" customWidth="1"/>
    <col min="3846" max="4090" width="8.6640625" customWidth="1"/>
    <col min="4091" max="4091" width="5" customWidth="1"/>
    <col min="4092" max="4092" width="20.88671875" customWidth="1"/>
    <col min="4093" max="4093" width="15.6640625" customWidth="1"/>
    <col min="4094" max="4094" width="10.109375" customWidth="1"/>
    <col min="4097" max="4097" width="7.5546875" customWidth="1"/>
    <col min="4098" max="4098" width="49.44140625" customWidth="1"/>
    <col min="4099" max="4099" width="16.88671875" customWidth="1"/>
    <col min="4100" max="4100" width="15.5546875" customWidth="1"/>
    <col min="4101" max="4101" width="11.33203125" customWidth="1"/>
    <col min="4102" max="4346" width="8.6640625" customWidth="1"/>
    <col min="4347" max="4347" width="5" customWidth="1"/>
    <col min="4348" max="4348" width="20.88671875" customWidth="1"/>
    <col min="4349" max="4349" width="15.6640625" customWidth="1"/>
    <col min="4350" max="4350" width="10.109375" customWidth="1"/>
    <col min="4353" max="4353" width="7.5546875" customWidth="1"/>
    <col min="4354" max="4354" width="49.44140625" customWidth="1"/>
    <col min="4355" max="4355" width="16.88671875" customWidth="1"/>
    <col min="4356" max="4356" width="15.5546875" customWidth="1"/>
    <col min="4357" max="4357" width="11.33203125" customWidth="1"/>
    <col min="4358" max="4602" width="8.6640625" customWidth="1"/>
    <col min="4603" max="4603" width="5" customWidth="1"/>
    <col min="4604" max="4604" width="20.88671875" customWidth="1"/>
    <col min="4605" max="4605" width="15.6640625" customWidth="1"/>
    <col min="4606" max="4606" width="10.109375" customWidth="1"/>
    <col min="4609" max="4609" width="7.5546875" customWidth="1"/>
    <col min="4610" max="4610" width="49.44140625" customWidth="1"/>
    <col min="4611" max="4611" width="16.88671875" customWidth="1"/>
    <col min="4612" max="4612" width="15.5546875" customWidth="1"/>
    <col min="4613" max="4613" width="11.33203125" customWidth="1"/>
    <col min="4614" max="4858" width="8.6640625" customWidth="1"/>
    <col min="4859" max="4859" width="5" customWidth="1"/>
    <col min="4860" max="4860" width="20.88671875" customWidth="1"/>
    <col min="4861" max="4861" width="15.6640625" customWidth="1"/>
    <col min="4862" max="4862" width="10.109375" customWidth="1"/>
    <col min="4865" max="4865" width="7.5546875" customWidth="1"/>
    <col min="4866" max="4866" width="49.44140625" customWidth="1"/>
    <col min="4867" max="4867" width="16.88671875" customWidth="1"/>
    <col min="4868" max="4868" width="15.5546875" customWidth="1"/>
    <col min="4869" max="4869" width="11.33203125" customWidth="1"/>
    <col min="4870" max="5114" width="8.6640625" customWidth="1"/>
    <col min="5115" max="5115" width="5" customWidth="1"/>
    <col min="5116" max="5116" width="20.88671875" customWidth="1"/>
    <col min="5117" max="5117" width="15.6640625" customWidth="1"/>
    <col min="5118" max="5118" width="10.109375" customWidth="1"/>
    <col min="5121" max="5121" width="7.5546875" customWidth="1"/>
    <col min="5122" max="5122" width="49.44140625" customWidth="1"/>
    <col min="5123" max="5123" width="16.88671875" customWidth="1"/>
    <col min="5124" max="5124" width="15.5546875" customWidth="1"/>
    <col min="5125" max="5125" width="11.33203125" customWidth="1"/>
    <col min="5126" max="5370" width="8.6640625" customWidth="1"/>
    <col min="5371" max="5371" width="5" customWidth="1"/>
    <col min="5372" max="5372" width="20.88671875" customWidth="1"/>
    <col min="5373" max="5373" width="15.6640625" customWidth="1"/>
    <col min="5374" max="5374" width="10.109375" customWidth="1"/>
    <col min="5377" max="5377" width="7.5546875" customWidth="1"/>
    <col min="5378" max="5378" width="49.44140625" customWidth="1"/>
    <col min="5379" max="5379" width="16.88671875" customWidth="1"/>
    <col min="5380" max="5380" width="15.5546875" customWidth="1"/>
    <col min="5381" max="5381" width="11.33203125" customWidth="1"/>
    <col min="5382" max="5626" width="8.6640625" customWidth="1"/>
    <col min="5627" max="5627" width="5" customWidth="1"/>
    <col min="5628" max="5628" width="20.88671875" customWidth="1"/>
    <col min="5629" max="5629" width="15.6640625" customWidth="1"/>
    <col min="5630" max="5630" width="10.109375" customWidth="1"/>
    <col min="5633" max="5633" width="7.5546875" customWidth="1"/>
    <col min="5634" max="5634" width="49.44140625" customWidth="1"/>
    <col min="5635" max="5635" width="16.88671875" customWidth="1"/>
    <col min="5636" max="5636" width="15.5546875" customWidth="1"/>
    <col min="5637" max="5637" width="11.33203125" customWidth="1"/>
    <col min="5638" max="5882" width="8.6640625" customWidth="1"/>
    <col min="5883" max="5883" width="5" customWidth="1"/>
    <col min="5884" max="5884" width="20.88671875" customWidth="1"/>
    <col min="5885" max="5885" width="15.6640625" customWidth="1"/>
    <col min="5886" max="5886" width="10.109375" customWidth="1"/>
    <col min="5889" max="5889" width="7.5546875" customWidth="1"/>
    <col min="5890" max="5890" width="49.44140625" customWidth="1"/>
    <col min="5891" max="5891" width="16.88671875" customWidth="1"/>
    <col min="5892" max="5892" width="15.5546875" customWidth="1"/>
    <col min="5893" max="5893" width="11.33203125" customWidth="1"/>
    <col min="5894" max="6138" width="8.6640625" customWidth="1"/>
    <col min="6139" max="6139" width="5" customWidth="1"/>
    <col min="6140" max="6140" width="20.88671875" customWidth="1"/>
    <col min="6141" max="6141" width="15.6640625" customWidth="1"/>
    <col min="6142" max="6142" width="10.109375" customWidth="1"/>
    <col min="6145" max="6145" width="7.5546875" customWidth="1"/>
    <col min="6146" max="6146" width="49.44140625" customWidth="1"/>
    <col min="6147" max="6147" width="16.88671875" customWidth="1"/>
    <col min="6148" max="6148" width="15.5546875" customWidth="1"/>
    <col min="6149" max="6149" width="11.33203125" customWidth="1"/>
    <col min="6150" max="6394" width="8.6640625" customWidth="1"/>
    <col min="6395" max="6395" width="5" customWidth="1"/>
    <col min="6396" max="6396" width="20.88671875" customWidth="1"/>
    <col min="6397" max="6397" width="15.6640625" customWidth="1"/>
    <col min="6398" max="6398" width="10.109375" customWidth="1"/>
    <col min="6401" max="6401" width="7.5546875" customWidth="1"/>
    <col min="6402" max="6402" width="49.44140625" customWidth="1"/>
    <col min="6403" max="6403" width="16.88671875" customWidth="1"/>
    <col min="6404" max="6404" width="15.5546875" customWidth="1"/>
    <col min="6405" max="6405" width="11.33203125" customWidth="1"/>
    <col min="6406" max="6650" width="8.6640625" customWidth="1"/>
    <col min="6651" max="6651" width="5" customWidth="1"/>
    <col min="6652" max="6652" width="20.88671875" customWidth="1"/>
    <col min="6653" max="6653" width="15.6640625" customWidth="1"/>
    <col min="6654" max="6654" width="10.109375" customWidth="1"/>
    <col min="6657" max="6657" width="7.5546875" customWidth="1"/>
    <col min="6658" max="6658" width="49.44140625" customWidth="1"/>
    <col min="6659" max="6659" width="16.88671875" customWidth="1"/>
    <col min="6660" max="6660" width="15.5546875" customWidth="1"/>
    <col min="6661" max="6661" width="11.33203125" customWidth="1"/>
    <col min="6662" max="6906" width="8.6640625" customWidth="1"/>
    <col min="6907" max="6907" width="5" customWidth="1"/>
    <col min="6908" max="6908" width="20.88671875" customWidth="1"/>
    <col min="6909" max="6909" width="15.6640625" customWidth="1"/>
    <col min="6910" max="6910" width="10.109375" customWidth="1"/>
    <col min="6913" max="6913" width="7.5546875" customWidth="1"/>
    <col min="6914" max="6914" width="49.44140625" customWidth="1"/>
    <col min="6915" max="6915" width="16.88671875" customWidth="1"/>
    <col min="6916" max="6916" width="15.5546875" customWidth="1"/>
    <col min="6917" max="6917" width="11.33203125" customWidth="1"/>
    <col min="6918" max="7162" width="8.6640625" customWidth="1"/>
    <col min="7163" max="7163" width="5" customWidth="1"/>
    <col min="7164" max="7164" width="20.88671875" customWidth="1"/>
    <col min="7165" max="7165" width="15.6640625" customWidth="1"/>
    <col min="7166" max="7166" width="10.109375" customWidth="1"/>
    <col min="7169" max="7169" width="7.5546875" customWidth="1"/>
    <col min="7170" max="7170" width="49.44140625" customWidth="1"/>
    <col min="7171" max="7171" width="16.88671875" customWidth="1"/>
    <col min="7172" max="7172" width="15.5546875" customWidth="1"/>
    <col min="7173" max="7173" width="11.33203125" customWidth="1"/>
    <col min="7174" max="7418" width="8.6640625" customWidth="1"/>
    <col min="7419" max="7419" width="5" customWidth="1"/>
    <col min="7420" max="7420" width="20.88671875" customWidth="1"/>
    <col min="7421" max="7421" width="15.6640625" customWidth="1"/>
    <col min="7422" max="7422" width="10.109375" customWidth="1"/>
    <col min="7425" max="7425" width="7.5546875" customWidth="1"/>
    <col min="7426" max="7426" width="49.44140625" customWidth="1"/>
    <col min="7427" max="7427" width="16.88671875" customWidth="1"/>
    <col min="7428" max="7428" width="15.5546875" customWidth="1"/>
    <col min="7429" max="7429" width="11.33203125" customWidth="1"/>
    <col min="7430" max="7674" width="8.6640625" customWidth="1"/>
    <col min="7675" max="7675" width="5" customWidth="1"/>
    <col min="7676" max="7676" width="20.88671875" customWidth="1"/>
    <col min="7677" max="7677" width="15.6640625" customWidth="1"/>
    <col min="7678" max="7678" width="10.109375" customWidth="1"/>
    <col min="7681" max="7681" width="7.5546875" customWidth="1"/>
    <col min="7682" max="7682" width="49.44140625" customWidth="1"/>
    <col min="7683" max="7683" width="16.88671875" customWidth="1"/>
    <col min="7684" max="7684" width="15.5546875" customWidth="1"/>
    <col min="7685" max="7685" width="11.33203125" customWidth="1"/>
    <col min="7686" max="7930" width="8.6640625" customWidth="1"/>
    <col min="7931" max="7931" width="5" customWidth="1"/>
    <col min="7932" max="7932" width="20.88671875" customWidth="1"/>
    <col min="7933" max="7933" width="15.6640625" customWidth="1"/>
    <col min="7934" max="7934" width="10.109375" customWidth="1"/>
    <col min="7937" max="7937" width="7.5546875" customWidth="1"/>
    <col min="7938" max="7938" width="49.44140625" customWidth="1"/>
    <col min="7939" max="7939" width="16.88671875" customWidth="1"/>
    <col min="7940" max="7940" width="15.5546875" customWidth="1"/>
    <col min="7941" max="7941" width="11.33203125" customWidth="1"/>
    <col min="7942" max="8186" width="8.6640625" customWidth="1"/>
    <col min="8187" max="8187" width="5" customWidth="1"/>
    <col min="8188" max="8188" width="20.88671875" customWidth="1"/>
    <col min="8189" max="8189" width="15.6640625" customWidth="1"/>
    <col min="8190" max="8190" width="10.109375" customWidth="1"/>
    <col min="8193" max="8193" width="7.5546875" customWidth="1"/>
    <col min="8194" max="8194" width="49.44140625" customWidth="1"/>
    <col min="8195" max="8195" width="16.88671875" customWidth="1"/>
    <col min="8196" max="8196" width="15.5546875" customWidth="1"/>
    <col min="8197" max="8197" width="11.33203125" customWidth="1"/>
    <col min="8198" max="8442" width="8.6640625" customWidth="1"/>
    <col min="8443" max="8443" width="5" customWidth="1"/>
    <col min="8444" max="8444" width="20.88671875" customWidth="1"/>
    <col min="8445" max="8445" width="15.6640625" customWidth="1"/>
    <col min="8446" max="8446" width="10.109375" customWidth="1"/>
    <col min="8449" max="8449" width="7.5546875" customWidth="1"/>
    <col min="8450" max="8450" width="49.44140625" customWidth="1"/>
    <col min="8451" max="8451" width="16.88671875" customWidth="1"/>
    <col min="8452" max="8452" width="15.5546875" customWidth="1"/>
    <col min="8453" max="8453" width="11.33203125" customWidth="1"/>
    <col min="8454" max="8698" width="8.6640625" customWidth="1"/>
    <col min="8699" max="8699" width="5" customWidth="1"/>
    <col min="8700" max="8700" width="20.88671875" customWidth="1"/>
    <col min="8701" max="8701" width="15.6640625" customWidth="1"/>
    <col min="8702" max="8702" width="10.109375" customWidth="1"/>
    <col min="8705" max="8705" width="7.5546875" customWidth="1"/>
    <col min="8706" max="8706" width="49.44140625" customWidth="1"/>
    <col min="8707" max="8707" width="16.88671875" customWidth="1"/>
    <col min="8708" max="8708" width="15.5546875" customWidth="1"/>
    <col min="8709" max="8709" width="11.33203125" customWidth="1"/>
    <col min="8710" max="8954" width="8.6640625" customWidth="1"/>
    <col min="8955" max="8955" width="5" customWidth="1"/>
    <col min="8956" max="8956" width="20.88671875" customWidth="1"/>
    <col min="8957" max="8957" width="15.6640625" customWidth="1"/>
    <col min="8958" max="8958" width="10.109375" customWidth="1"/>
    <col min="8961" max="8961" width="7.5546875" customWidth="1"/>
    <col min="8962" max="8962" width="49.44140625" customWidth="1"/>
    <col min="8963" max="8963" width="16.88671875" customWidth="1"/>
    <col min="8964" max="8964" width="15.5546875" customWidth="1"/>
    <col min="8965" max="8965" width="11.33203125" customWidth="1"/>
    <col min="8966" max="9210" width="8.6640625" customWidth="1"/>
    <col min="9211" max="9211" width="5" customWidth="1"/>
    <col min="9212" max="9212" width="20.88671875" customWidth="1"/>
    <col min="9213" max="9213" width="15.6640625" customWidth="1"/>
    <col min="9214" max="9214" width="10.109375" customWidth="1"/>
    <col min="9217" max="9217" width="7.5546875" customWidth="1"/>
    <col min="9218" max="9218" width="49.44140625" customWidth="1"/>
    <col min="9219" max="9219" width="16.88671875" customWidth="1"/>
    <col min="9220" max="9220" width="15.5546875" customWidth="1"/>
    <col min="9221" max="9221" width="11.33203125" customWidth="1"/>
    <col min="9222" max="9466" width="8.6640625" customWidth="1"/>
    <col min="9467" max="9467" width="5" customWidth="1"/>
    <col min="9468" max="9468" width="20.88671875" customWidth="1"/>
    <col min="9469" max="9469" width="15.6640625" customWidth="1"/>
    <col min="9470" max="9470" width="10.109375" customWidth="1"/>
    <col min="9473" max="9473" width="7.5546875" customWidth="1"/>
    <col min="9474" max="9474" width="49.44140625" customWidth="1"/>
    <col min="9475" max="9475" width="16.88671875" customWidth="1"/>
    <col min="9476" max="9476" width="15.5546875" customWidth="1"/>
    <col min="9477" max="9477" width="11.33203125" customWidth="1"/>
    <col min="9478" max="9722" width="8.6640625" customWidth="1"/>
    <col min="9723" max="9723" width="5" customWidth="1"/>
    <col min="9724" max="9724" width="20.88671875" customWidth="1"/>
    <col min="9725" max="9725" width="15.6640625" customWidth="1"/>
    <col min="9726" max="9726" width="10.109375" customWidth="1"/>
    <col min="9729" max="9729" width="7.5546875" customWidth="1"/>
    <col min="9730" max="9730" width="49.44140625" customWidth="1"/>
    <col min="9731" max="9731" width="16.88671875" customWidth="1"/>
    <col min="9732" max="9732" width="15.5546875" customWidth="1"/>
    <col min="9733" max="9733" width="11.33203125" customWidth="1"/>
    <col min="9734" max="9978" width="8.6640625" customWidth="1"/>
    <col min="9979" max="9979" width="5" customWidth="1"/>
    <col min="9980" max="9980" width="20.88671875" customWidth="1"/>
    <col min="9981" max="9981" width="15.6640625" customWidth="1"/>
    <col min="9982" max="9982" width="10.109375" customWidth="1"/>
    <col min="9985" max="9985" width="7.5546875" customWidth="1"/>
    <col min="9986" max="9986" width="49.44140625" customWidth="1"/>
    <col min="9987" max="9987" width="16.88671875" customWidth="1"/>
    <col min="9988" max="9988" width="15.5546875" customWidth="1"/>
    <col min="9989" max="9989" width="11.33203125" customWidth="1"/>
    <col min="9990" max="10234" width="8.6640625" customWidth="1"/>
    <col min="10235" max="10235" width="5" customWidth="1"/>
    <col min="10236" max="10236" width="20.88671875" customWidth="1"/>
    <col min="10237" max="10237" width="15.6640625" customWidth="1"/>
    <col min="10238" max="10238" width="10.109375" customWidth="1"/>
    <col min="10241" max="10241" width="7.5546875" customWidth="1"/>
    <col min="10242" max="10242" width="49.44140625" customWidth="1"/>
    <col min="10243" max="10243" width="16.88671875" customWidth="1"/>
    <col min="10244" max="10244" width="15.5546875" customWidth="1"/>
    <col min="10245" max="10245" width="11.33203125" customWidth="1"/>
    <col min="10246" max="10490" width="8.6640625" customWidth="1"/>
    <col min="10491" max="10491" width="5" customWidth="1"/>
    <col min="10492" max="10492" width="20.88671875" customWidth="1"/>
    <col min="10493" max="10493" width="15.6640625" customWidth="1"/>
    <col min="10494" max="10494" width="10.109375" customWidth="1"/>
    <col min="10497" max="10497" width="7.5546875" customWidth="1"/>
    <col min="10498" max="10498" width="49.44140625" customWidth="1"/>
    <col min="10499" max="10499" width="16.88671875" customWidth="1"/>
    <col min="10500" max="10500" width="15.5546875" customWidth="1"/>
    <col min="10501" max="10501" width="11.33203125" customWidth="1"/>
    <col min="10502" max="10746" width="8.6640625" customWidth="1"/>
    <col min="10747" max="10747" width="5" customWidth="1"/>
    <col min="10748" max="10748" width="20.88671875" customWidth="1"/>
    <col min="10749" max="10749" width="15.6640625" customWidth="1"/>
    <col min="10750" max="10750" width="10.109375" customWidth="1"/>
    <col min="10753" max="10753" width="7.5546875" customWidth="1"/>
    <col min="10754" max="10754" width="49.44140625" customWidth="1"/>
    <col min="10755" max="10755" width="16.88671875" customWidth="1"/>
    <col min="10756" max="10756" width="15.5546875" customWidth="1"/>
    <col min="10757" max="10757" width="11.33203125" customWidth="1"/>
    <col min="10758" max="11002" width="8.6640625" customWidth="1"/>
    <col min="11003" max="11003" width="5" customWidth="1"/>
    <col min="11004" max="11004" width="20.88671875" customWidth="1"/>
    <col min="11005" max="11005" width="15.6640625" customWidth="1"/>
    <col min="11006" max="11006" width="10.109375" customWidth="1"/>
    <col min="11009" max="11009" width="7.5546875" customWidth="1"/>
    <col min="11010" max="11010" width="49.44140625" customWidth="1"/>
    <col min="11011" max="11011" width="16.88671875" customWidth="1"/>
    <col min="11012" max="11012" width="15.5546875" customWidth="1"/>
    <col min="11013" max="11013" width="11.33203125" customWidth="1"/>
    <col min="11014" max="11258" width="8.6640625" customWidth="1"/>
    <col min="11259" max="11259" width="5" customWidth="1"/>
    <col min="11260" max="11260" width="20.88671875" customWidth="1"/>
    <col min="11261" max="11261" width="15.6640625" customWidth="1"/>
    <col min="11262" max="11262" width="10.109375" customWidth="1"/>
    <col min="11265" max="11265" width="7.5546875" customWidth="1"/>
    <col min="11266" max="11266" width="49.44140625" customWidth="1"/>
    <col min="11267" max="11267" width="16.88671875" customWidth="1"/>
    <col min="11268" max="11268" width="15.5546875" customWidth="1"/>
    <col min="11269" max="11269" width="11.33203125" customWidth="1"/>
    <col min="11270" max="11514" width="8.6640625" customWidth="1"/>
    <col min="11515" max="11515" width="5" customWidth="1"/>
    <col min="11516" max="11516" width="20.88671875" customWidth="1"/>
    <col min="11517" max="11517" width="15.6640625" customWidth="1"/>
    <col min="11518" max="11518" width="10.109375" customWidth="1"/>
    <col min="11521" max="11521" width="7.5546875" customWidth="1"/>
    <col min="11522" max="11522" width="49.44140625" customWidth="1"/>
    <col min="11523" max="11523" width="16.88671875" customWidth="1"/>
    <col min="11524" max="11524" width="15.5546875" customWidth="1"/>
    <col min="11525" max="11525" width="11.33203125" customWidth="1"/>
    <col min="11526" max="11770" width="8.6640625" customWidth="1"/>
    <col min="11771" max="11771" width="5" customWidth="1"/>
    <col min="11772" max="11772" width="20.88671875" customWidth="1"/>
    <col min="11773" max="11773" width="15.6640625" customWidth="1"/>
    <col min="11774" max="11774" width="10.109375" customWidth="1"/>
    <col min="11777" max="11777" width="7.5546875" customWidth="1"/>
    <col min="11778" max="11778" width="49.44140625" customWidth="1"/>
    <col min="11779" max="11779" width="16.88671875" customWidth="1"/>
    <col min="11780" max="11780" width="15.5546875" customWidth="1"/>
    <col min="11781" max="11781" width="11.33203125" customWidth="1"/>
    <col min="11782" max="12026" width="8.6640625" customWidth="1"/>
    <col min="12027" max="12027" width="5" customWidth="1"/>
    <col min="12028" max="12028" width="20.88671875" customWidth="1"/>
    <col min="12029" max="12029" width="15.6640625" customWidth="1"/>
    <col min="12030" max="12030" width="10.109375" customWidth="1"/>
    <col min="12033" max="12033" width="7.5546875" customWidth="1"/>
    <col min="12034" max="12034" width="49.44140625" customWidth="1"/>
    <col min="12035" max="12035" width="16.88671875" customWidth="1"/>
    <col min="12036" max="12036" width="15.5546875" customWidth="1"/>
    <col min="12037" max="12037" width="11.33203125" customWidth="1"/>
    <col min="12038" max="12282" width="8.6640625" customWidth="1"/>
    <col min="12283" max="12283" width="5" customWidth="1"/>
    <col min="12284" max="12284" width="20.88671875" customWidth="1"/>
    <col min="12285" max="12285" width="15.6640625" customWidth="1"/>
    <col min="12286" max="12286" width="10.109375" customWidth="1"/>
    <col min="12289" max="12289" width="7.5546875" customWidth="1"/>
    <col min="12290" max="12290" width="49.44140625" customWidth="1"/>
    <col min="12291" max="12291" width="16.88671875" customWidth="1"/>
    <col min="12292" max="12292" width="15.5546875" customWidth="1"/>
    <col min="12293" max="12293" width="11.33203125" customWidth="1"/>
    <col min="12294" max="12538" width="8.6640625" customWidth="1"/>
    <col min="12539" max="12539" width="5" customWidth="1"/>
    <col min="12540" max="12540" width="20.88671875" customWidth="1"/>
    <col min="12541" max="12541" width="15.6640625" customWidth="1"/>
    <col min="12542" max="12542" width="10.109375" customWidth="1"/>
    <col min="12545" max="12545" width="7.5546875" customWidth="1"/>
    <col min="12546" max="12546" width="49.44140625" customWidth="1"/>
    <col min="12547" max="12547" width="16.88671875" customWidth="1"/>
    <col min="12548" max="12548" width="15.5546875" customWidth="1"/>
    <col min="12549" max="12549" width="11.33203125" customWidth="1"/>
    <col min="12550" max="12794" width="8.6640625" customWidth="1"/>
    <col min="12795" max="12795" width="5" customWidth="1"/>
    <col min="12796" max="12796" width="20.88671875" customWidth="1"/>
    <col min="12797" max="12797" width="15.6640625" customWidth="1"/>
    <col min="12798" max="12798" width="10.109375" customWidth="1"/>
    <col min="12801" max="12801" width="7.5546875" customWidth="1"/>
    <col min="12802" max="12802" width="49.44140625" customWidth="1"/>
    <col min="12803" max="12803" width="16.88671875" customWidth="1"/>
    <col min="12804" max="12804" width="15.5546875" customWidth="1"/>
    <col min="12805" max="12805" width="11.33203125" customWidth="1"/>
    <col min="12806" max="13050" width="8.6640625" customWidth="1"/>
    <col min="13051" max="13051" width="5" customWidth="1"/>
    <col min="13052" max="13052" width="20.88671875" customWidth="1"/>
    <col min="13053" max="13053" width="15.6640625" customWidth="1"/>
    <col min="13054" max="13054" width="10.109375" customWidth="1"/>
    <col min="13057" max="13057" width="7.5546875" customWidth="1"/>
    <col min="13058" max="13058" width="49.44140625" customWidth="1"/>
    <col min="13059" max="13059" width="16.88671875" customWidth="1"/>
    <col min="13060" max="13060" width="15.5546875" customWidth="1"/>
    <col min="13061" max="13061" width="11.33203125" customWidth="1"/>
    <col min="13062" max="13306" width="8.6640625" customWidth="1"/>
    <col min="13307" max="13307" width="5" customWidth="1"/>
    <col min="13308" max="13308" width="20.88671875" customWidth="1"/>
    <col min="13309" max="13309" width="15.6640625" customWidth="1"/>
    <col min="13310" max="13310" width="10.109375" customWidth="1"/>
    <col min="13313" max="13313" width="7.5546875" customWidth="1"/>
    <col min="13314" max="13314" width="49.44140625" customWidth="1"/>
    <col min="13315" max="13315" width="16.88671875" customWidth="1"/>
    <col min="13316" max="13316" width="15.5546875" customWidth="1"/>
    <col min="13317" max="13317" width="11.33203125" customWidth="1"/>
    <col min="13318" max="13562" width="8.6640625" customWidth="1"/>
    <col min="13563" max="13563" width="5" customWidth="1"/>
    <col min="13564" max="13564" width="20.88671875" customWidth="1"/>
    <col min="13565" max="13565" width="15.6640625" customWidth="1"/>
    <col min="13566" max="13566" width="10.109375" customWidth="1"/>
    <col min="13569" max="13569" width="7.5546875" customWidth="1"/>
    <col min="13570" max="13570" width="49.44140625" customWidth="1"/>
    <col min="13571" max="13571" width="16.88671875" customWidth="1"/>
    <col min="13572" max="13572" width="15.5546875" customWidth="1"/>
    <col min="13573" max="13573" width="11.33203125" customWidth="1"/>
    <col min="13574" max="13818" width="8.6640625" customWidth="1"/>
    <col min="13819" max="13819" width="5" customWidth="1"/>
    <col min="13820" max="13820" width="20.88671875" customWidth="1"/>
    <col min="13821" max="13821" width="15.6640625" customWidth="1"/>
    <col min="13822" max="13822" width="10.109375" customWidth="1"/>
    <col min="13825" max="13825" width="7.5546875" customWidth="1"/>
    <col min="13826" max="13826" width="49.44140625" customWidth="1"/>
    <col min="13827" max="13827" width="16.88671875" customWidth="1"/>
    <col min="13828" max="13828" width="15.5546875" customWidth="1"/>
    <col min="13829" max="13829" width="11.33203125" customWidth="1"/>
    <col min="13830" max="14074" width="8.6640625" customWidth="1"/>
    <col min="14075" max="14075" width="5" customWidth="1"/>
    <col min="14076" max="14076" width="20.88671875" customWidth="1"/>
    <col min="14077" max="14077" width="15.6640625" customWidth="1"/>
    <col min="14078" max="14078" width="10.109375" customWidth="1"/>
    <col min="14081" max="14081" width="7.5546875" customWidth="1"/>
    <col min="14082" max="14082" width="49.44140625" customWidth="1"/>
    <col min="14083" max="14083" width="16.88671875" customWidth="1"/>
    <col min="14084" max="14084" width="15.5546875" customWidth="1"/>
    <col min="14085" max="14085" width="11.33203125" customWidth="1"/>
    <col min="14086" max="14330" width="8.6640625" customWidth="1"/>
    <col min="14331" max="14331" width="5" customWidth="1"/>
    <col min="14332" max="14332" width="20.88671875" customWidth="1"/>
    <col min="14333" max="14333" width="15.6640625" customWidth="1"/>
    <col min="14334" max="14334" width="10.109375" customWidth="1"/>
    <col min="14337" max="14337" width="7.5546875" customWidth="1"/>
    <col min="14338" max="14338" width="49.44140625" customWidth="1"/>
    <col min="14339" max="14339" width="16.88671875" customWidth="1"/>
    <col min="14340" max="14340" width="15.5546875" customWidth="1"/>
    <col min="14341" max="14341" width="11.33203125" customWidth="1"/>
    <col min="14342" max="14586" width="8.6640625" customWidth="1"/>
    <col min="14587" max="14587" width="5" customWidth="1"/>
    <col min="14588" max="14588" width="20.88671875" customWidth="1"/>
    <col min="14589" max="14589" width="15.6640625" customWidth="1"/>
    <col min="14590" max="14590" width="10.109375" customWidth="1"/>
    <col min="14593" max="14593" width="7.5546875" customWidth="1"/>
    <col min="14594" max="14594" width="49.44140625" customWidth="1"/>
    <col min="14595" max="14595" width="16.88671875" customWidth="1"/>
    <col min="14596" max="14596" width="15.5546875" customWidth="1"/>
    <col min="14597" max="14597" width="11.33203125" customWidth="1"/>
    <col min="14598" max="14842" width="8.6640625" customWidth="1"/>
    <col min="14843" max="14843" width="5" customWidth="1"/>
    <col min="14844" max="14844" width="20.88671875" customWidth="1"/>
    <col min="14845" max="14845" width="15.6640625" customWidth="1"/>
    <col min="14846" max="14846" width="10.109375" customWidth="1"/>
    <col min="14849" max="14849" width="7.5546875" customWidth="1"/>
    <col min="14850" max="14850" width="49.44140625" customWidth="1"/>
    <col min="14851" max="14851" width="16.88671875" customWidth="1"/>
    <col min="14852" max="14852" width="15.5546875" customWidth="1"/>
    <col min="14853" max="14853" width="11.33203125" customWidth="1"/>
    <col min="14854" max="15098" width="8.6640625" customWidth="1"/>
    <col min="15099" max="15099" width="5" customWidth="1"/>
    <col min="15100" max="15100" width="20.88671875" customWidth="1"/>
    <col min="15101" max="15101" width="15.6640625" customWidth="1"/>
    <col min="15102" max="15102" width="10.109375" customWidth="1"/>
    <col min="15105" max="15105" width="7.5546875" customWidth="1"/>
    <col min="15106" max="15106" width="49.44140625" customWidth="1"/>
    <col min="15107" max="15107" width="16.88671875" customWidth="1"/>
    <col min="15108" max="15108" width="15.5546875" customWidth="1"/>
    <col min="15109" max="15109" width="11.33203125" customWidth="1"/>
    <col min="15110" max="15354" width="8.6640625" customWidth="1"/>
    <col min="15355" max="15355" width="5" customWidth="1"/>
    <col min="15356" max="15356" width="20.88671875" customWidth="1"/>
    <col min="15357" max="15357" width="15.6640625" customWidth="1"/>
    <col min="15358" max="15358" width="10.109375" customWidth="1"/>
    <col min="15361" max="15361" width="7.5546875" customWidth="1"/>
    <col min="15362" max="15362" width="49.44140625" customWidth="1"/>
    <col min="15363" max="15363" width="16.88671875" customWidth="1"/>
    <col min="15364" max="15364" width="15.5546875" customWidth="1"/>
    <col min="15365" max="15365" width="11.33203125" customWidth="1"/>
    <col min="15366" max="15610" width="8.6640625" customWidth="1"/>
    <col min="15611" max="15611" width="5" customWidth="1"/>
    <col min="15612" max="15612" width="20.88671875" customWidth="1"/>
    <col min="15613" max="15613" width="15.6640625" customWidth="1"/>
    <col min="15614" max="15614" width="10.109375" customWidth="1"/>
    <col min="15617" max="15617" width="7.5546875" customWidth="1"/>
    <col min="15618" max="15618" width="49.44140625" customWidth="1"/>
    <col min="15619" max="15619" width="16.88671875" customWidth="1"/>
    <col min="15620" max="15620" width="15.5546875" customWidth="1"/>
    <col min="15621" max="15621" width="11.33203125" customWidth="1"/>
    <col min="15622" max="15866" width="8.6640625" customWidth="1"/>
    <col min="15867" max="15867" width="5" customWidth="1"/>
    <col min="15868" max="15868" width="20.88671875" customWidth="1"/>
    <col min="15869" max="15869" width="15.6640625" customWidth="1"/>
    <col min="15870" max="15870" width="10.109375" customWidth="1"/>
    <col min="15873" max="15873" width="7.5546875" customWidth="1"/>
    <col min="15874" max="15874" width="49.44140625" customWidth="1"/>
    <col min="15875" max="15875" width="16.88671875" customWidth="1"/>
    <col min="15876" max="15876" width="15.5546875" customWidth="1"/>
    <col min="15877" max="15877" width="11.33203125" customWidth="1"/>
    <col min="15878" max="16122" width="8.6640625" customWidth="1"/>
    <col min="16123" max="16123" width="5" customWidth="1"/>
    <col min="16124" max="16124" width="20.88671875" customWidth="1"/>
    <col min="16125" max="16125" width="15.6640625" customWidth="1"/>
    <col min="16126" max="16126" width="10.109375" customWidth="1"/>
    <col min="16129" max="16129" width="7.5546875" customWidth="1"/>
    <col min="16130" max="16130" width="49.44140625" customWidth="1"/>
    <col min="16131" max="16131" width="16.88671875" customWidth="1"/>
    <col min="16132" max="16132" width="15.5546875" customWidth="1"/>
    <col min="16133" max="16133" width="11.33203125" customWidth="1"/>
    <col min="16134" max="16378" width="8.6640625" customWidth="1"/>
    <col min="16379" max="16379" width="5" customWidth="1"/>
    <col min="16380" max="16380" width="20.88671875" customWidth="1"/>
    <col min="16381" max="16381" width="15.6640625" customWidth="1"/>
    <col min="16382" max="16382" width="10.109375" customWidth="1"/>
  </cols>
  <sheetData>
    <row r="1" spans="1:6" ht="60" customHeight="1">
      <c r="A1" s="44" t="s">
        <v>114</v>
      </c>
      <c r="B1" s="44"/>
      <c r="C1" s="44"/>
      <c r="D1" s="44"/>
      <c r="E1" s="44"/>
      <c r="F1" s="44"/>
    </row>
    <row r="2" spans="1:6" ht="15" thickBot="1"/>
    <row r="3" spans="1:6" ht="61.2">
      <c r="A3" s="2" t="s">
        <v>0</v>
      </c>
      <c r="B3" s="3" t="s">
        <v>1</v>
      </c>
      <c r="C3" s="3" t="s">
        <v>2</v>
      </c>
      <c r="D3" s="3" t="s">
        <v>3</v>
      </c>
      <c r="E3" s="45" t="s">
        <v>115</v>
      </c>
      <c r="F3" s="46" t="s">
        <v>116</v>
      </c>
    </row>
    <row r="4" spans="1:6">
      <c r="A4" s="4"/>
      <c r="B4" s="5" t="s">
        <v>4</v>
      </c>
      <c r="C4" s="5">
        <f>'[1]Исх. дан.'!D8</f>
        <v>386</v>
      </c>
      <c r="D4" s="6"/>
      <c r="E4" s="7"/>
      <c r="F4" s="8"/>
    </row>
    <row r="5" spans="1:6" ht="12.75" customHeight="1">
      <c r="A5" s="41" t="s">
        <v>5</v>
      </c>
      <c r="B5" s="42"/>
      <c r="C5" s="42"/>
      <c r="D5" s="42"/>
      <c r="E5" s="43"/>
      <c r="F5" s="8"/>
    </row>
    <row r="6" spans="1:6" ht="24">
      <c r="A6" s="9" t="s">
        <v>6</v>
      </c>
      <c r="B6" s="10" t="s">
        <v>7</v>
      </c>
      <c r="C6" s="10"/>
      <c r="D6" s="11">
        <f>E6*12*C4</f>
        <v>23623.199999999997</v>
      </c>
      <c r="E6" s="12">
        <v>5.0999999999999996</v>
      </c>
      <c r="F6" s="13">
        <f>E6*1.05</f>
        <v>5.3549999999999995</v>
      </c>
    </row>
    <row r="7" spans="1:6" ht="12.75" customHeight="1">
      <c r="A7" s="9" t="s">
        <v>8</v>
      </c>
      <c r="B7" s="37" t="s">
        <v>9</v>
      </c>
      <c r="C7" s="37"/>
      <c r="D7" s="37"/>
      <c r="E7" s="37"/>
      <c r="F7" s="8"/>
    </row>
    <row r="8" spans="1:6" s="19" customFormat="1">
      <c r="A8" s="14" t="s">
        <v>10</v>
      </c>
      <c r="B8" s="15" t="s">
        <v>11</v>
      </c>
      <c r="C8" s="16" t="s">
        <v>12</v>
      </c>
      <c r="D8" s="16"/>
      <c r="E8" s="17"/>
      <c r="F8" s="18"/>
    </row>
    <row r="9" spans="1:6" s="19" customFormat="1">
      <c r="A9" s="14" t="s">
        <v>13</v>
      </c>
      <c r="B9" s="15" t="s">
        <v>14</v>
      </c>
      <c r="C9" s="16" t="s">
        <v>15</v>
      </c>
      <c r="D9" s="16"/>
      <c r="E9" s="17"/>
      <c r="F9" s="18"/>
    </row>
    <row r="10" spans="1:6" ht="12.75" customHeight="1">
      <c r="A10" s="9" t="s">
        <v>16</v>
      </c>
      <c r="B10" s="37" t="s">
        <v>17</v>
      </c>
      <c r="C10" s="37"/>
      <c r="D10" s="37"/>
      <c r="E10" s="37"/>
      <c r="F10" s="8"/>
    </row>
    <row r="11" spans="1:6" s="19" customFormat="1">
      <c r="A11" s="14" t="s">
        <v>18</v>
      </c>
      <c r="B11" s="15" t="s">
        <v>19</v>
      </c>
      <c r="C11" s="16" t="s">
        <v>20</v>
      </c>
      <c r="D11" s="16"/>
      <c r="E11" s="17"/>
      <c r="F11" s="18"/>
    </row>
    <row r="12" spans="1:6" s="19" customFormat="1" ht="22.8">
      <c r="A12" s="14" t="s">
        <v>21</v>
      </c>
      <c r="B12" s="15" t="s">
        <v>22</v>
      </c>
      <c r="C12" s="16" t="s">
        <v>23</v>
      </c>
      <c r="D12" s="16"/>
      <c r="E12" s="17"/>
      <c r="F12" s="18"/>
    </row>
    <row r="13" spans="1:6" s="19" customFormat="1" ht="22.8">
      <c r="A13" s="14" t="s">
        <v>24</v>
      </c>
      <c r="B13" s="15" t="s">
        <v>25</v>
      </c>
      <c r="C13" s="16" t="s">
        <v>23</v>
      </c>
      <c r="D13" s="16"/>
      <c r="E13" s="17"/>
      <c r="F13" s="18"/>
    </row>
    <row r="14" spans="1:6" s="19" customFormat="1" ht="22.8">
      <c r="A14" s="14" t="s">
        <v>26</v>
      </c>
      <c r="B14" s="15" t="s">
        <v>27</v>
      </c>
      <c r="C14" s="16" t="s">
        <v>23</v>
      </c>
      <c r="D14" s="16"/>
      <c r="E14" s="17"/>
      <c r="F14" s="18"/>
    </row>
    <row r="15" spans="1:6" s="19" customFormat="1" ht="22.8">
      <c r="A15" s="14" t="s">
        <v>28</v>
      </c>
      <c r="B15" s="15" t="s">
        <v>29</v>
      </c>
      <c r="C15" s="16" t="s">
        <v>23</v>
      </c>
      <c r="D15" s="16"/>
      <c r="E15" s="17"/>
      <c r="F15" s="18"/>
    </row>
    <row r="16" spans="1:6" ht="12.75" customHeight="1">
      <c r="A16" s="9" t="s">
        <v>30</v>
      </c>
      <c r="B16" s="37" t="s">
        <v>31</v>
      </c>
      <c r="C16" s="37"/>
      <c r="D16" s="37"/>
      <c r="E16" s="37"/>
      <c r="F16" s="8"/>
    </row>
    <row r="17" spans="1:6" s="19" customFormat="1">
      <c r="A17" s="14" t="s">
        <v>32</v>
      </c>
      <c r="B17" s="15" t="s">
        <v>33</v>
      </c>
      <c r="C17" s="16" t="s">
        <v>34</v>
      </c>
      <c r="D17" s="16"/>
      <c r="E17" s="17"/>
      <c r="F17" s="18"/>
    </row>
    <row r="18" spans="1:6" s="19" customFormat="1">
      <c r="A18" s="14" t="s">
        <v>35</v>
      </c>
      <c r="B18" s="15" t="s">
        <v>36</v>
      </c>
      <c r="C18" s="16" t="s">
        <v>34</v>
      </c>
      <c r="D18" s="16"/>
      <c r="E18" s="17"/>
      <c r="F18" s="18"/>
    </row>
    <row r="19" spans="1:6" s="19" customFormat="1" ht="22.8">
      <c r="A19" s="14" t="s">
        <v>37</v>
      </c>
      <c r="B19" s="15" t="s">
        <v>38</v>
      </c>
      <c r="C19" s="16" t="s">
        <v>23</v>
      </c>
      <c r="D19" s="16"/>
      <c r="E19" s="17"/>
      <c r="F19" s="18"/>
    </row>
    <row r="20" spans="1:6" s="19" customFormat="1" ht="22.8">
      <c r="A20" s="14" t="s">
        <v>39</v>
      </c>
      <c r="B20" s="15" t="s">
        <v>40</v>
      </c>
      <c r="C20" s="16" t="s">
        <v>23</v>
      </c>
      <c r="D20" s="16"/>
      <c r="E20" s="17"/>
      <c r="F20" s="18"/>
    </row>
    <row r="21" spans="1:6" s="19" customFormat="1" ht="22.8">
      <c r="A21" s="14" t="s">
        <v>41</v>
      </c>
      <c r="B21" s="15" t="s">
        <v>42</v>
      </c>
      <c r="C21" s="16" t="s">
        <v>23</v>
      </c>
      <c r="D21" s="16"/>
      <c r="E21" s="17"/>
      <c r="F21" s="18"/>
    </row>
    <row r="22" spans="1:6" s="19" customFormat="1" ht="22.8">
      <c r="A22" s="14" t="s">
        <v>43</v>
      </c>
      <c r="B22" s="15" t="s">
        <v>44</v>
      </c>
      <c r="C22" s="16" t="s">
        <v>23</v>
      </c>
      <c r="D22" s="16"/>
      <c r="E22" s="17"/>
      <c r="F22" s="18"/>
    </row>
    <row r="23" spans="1:6" s="19" customFormat="1" ht="22.8">
      <c r="A23" s="14" t="s">
        <v>45</v>
      </c>
      <c r="B23" s="15" t="s">
        <v>46</v>
      </c>
      <c r="C23" s="16" t="s">
        <v>23</v>
      </c>
      <c r="D23" s="16"/>
      <c r="E23" s="17"/>
      <c r="F23" s="18"/>
    </row>
    <row r="24" spans="1:6" s="19" customFormat="1">
      <c r="A24" s="14" t="s">
        <v>47</v>
      </c>
      <c r="B24" s="15" t="s">
        <v>48</v>
      </c>
      <c r="C24" s="16" t="s">
        <v>20</v>
      </c>
      <c r="D24" s="16"/>
      <c r="E24" s="17"/>
      <c r="F24" s="18"/>
    </row>
    <row r="25" spans="1:6" s="19" customFormat="1">
      <c r="A25" s="14" t="s">
        <v>49</v>
      </c>
      <c r="B25" s="15" t="s">
        <v>50</v>
      </c>
      <c r="C25" s="16" t="s">
        <v>34</v>
      </c>
      <c r="D25" s="16"/>
      <c r="E25" s="17"/>
      <c r="F25" s="18"/>
    </row>
    <row r="26" spans="1:6" ht="12.75" customHeight="1">
      <c r="A26" s="36" t="s">
        <v>51</v>
      </c>
      <c r="B26" s="36"/>
      <c r="C26" s="36"/>
      <c r="D26" s="36"/>
      <c r="E26" s="36"/>
      <c r="F26" s="8"/>
    </row>
    <row r="27" spans="1:6" ht="24">
      <c r="A27" s="9" t="s">
        <v>52</v>
      </c>
      <c r="B27" s="10" t="s">
        <v>53</v>
      </c>
      <c r="C27" s="10"/>
      <c r="D27" s="11">
        <f>SUM(,D29:D30,D32:D43,D45:D46)</f>
        <v>18856.726560000003</v>
      </c>
      <c r="E27" s="12">
        <v>4.12</v>
      </c>
      <c r="F27" s="13">
        <f>E27*1.05</f>
        <v>4.3260000000000005</v>
      </c>
    </row>
    <row r="28" spans="1:6" ht="12.75" customHeight="1">
      <c r="A28" s="9" t="s">
        <v>54</v>
      </c>
      <c r="B28" s="37" t="s">
        <v>55</v>
      </c>
      <c r="C28" s="37"/>
      <c r="D28" s="37"/>
      <c r="E28" s="37"/>
      <c r="F28" s="8"/>
    </row>
    <row r="29" spans="1:6" ht="22.8">
      <c r="A29" s="14" t="s">
        <v>56</v>
      </c>
      <c r="B29" s="15" t="s">
        <v>57</v>
      </c>
      <c r="C29" s="16" t="s">
        <v>58</v>
      </c>
      <c r="D29" s="20">
        <f>'[1]СВИО и КЭ'!I14</f>
        <v>342.3168</v>
      </c>
      <c r="E29" s="21">
        <v>7.0000000000000007E-2</v>
      </c>
      <c r="F29" s="22">
        <f>E29*1.05</f>
        <v>7.350000000000001E-2</v>
      </c>
    </row>
    <row r="30" spans="1:6" s="19" customFormat="1" ht="22.8">
      <c r="A30" s="14" t="s">
        <v>59</v>
      </c>
      <c r="B30" s="15" t="s">
        <v>60</v>
      </c>
      <c r="C30" s="16" t="s">
        <v>61</v>
      </c>
      <c r="D30" s="20">
        <f>'[1]СВИО и КЭ'!I15</f>
        <v>1369.2672</v>
      </c>
      <c r="E30" s="21">
        <v>0.31</v>
      </c>
      <c r="F30" s="22">
        <f t="shared" ref="F30:F54" si="0">E30*1.05</f>
        <v>0.32550000000000001</v>
      </c>
    </row>
    <row r="31" spans="1:6" ht="12.75" customHeight="1">
      <c r="A31" s="9" t="s">
        <v>62</v>
      </c>
      <c r="B31" s="37" t="s">
        <v>63</v>
      </c>
      <c r="C31" s="37"/>
      <c r="D31" s="37"/>
      <c r="E31" s="37"/>
      <c r="F31" s="22">
        <f t="shared" si="0"/>
        <v>0</v>
      </c>
    </row>
    <row r="32" spans="1:6">
      <c r="A32" s="14" t="s">
        <v>64</v>
      </c>
      <c r="B32" s="15" t="s">
        <v>65</v>
      </c>
      <c r="C32" s="16" t="s">
        <v>34</v>
      </c>
      <c r="D32" s="20">
        <f>E32*C4*12</f>
        <v>1247.6755200000002</v>
      </c>
      <c r="E32" s="21">
        <v>0.26936000000000004</v>
      </c>
      <c r="F32" s="22">
        <f t="shared" si="0"/>
        <v>0.28282800000000008</v>
      </c>
    </row>
    <row r="33" spans="1:6">
      <c r="A33" s="14" t="s">
        <v>66</v>
      </c>
      <c r="B33" s="23" t="s">
        <v>67</v>
      </c>
      <c r="C33" s="16" t="s">
        <v>34</v>
      </c>
      <c r="D33" s="20">
        <f>'[1]СВИО и КЭ'!I21</f>
        <v>247.22879999999998</v>
      </c>
      <c r="E33" s="21">
        <v>5.1800000000000006E-2</v>
      </c>
      <c r="F33" s="22">
        <f t="shared" si="0"/>
        <v>5.4390000000000008E-2</v>
      </c>
    </row>
    <row r="34" spans="1:6">
      <c r="A34" s="14" t="s">
        <v>68</v>
      </c>
      <c r="B34" s="15" t="s">
        <v>69</v>
      </c>
      <c r="C34" s="16" t="s">
        <v>70</v>
      </c>
      <c r="D34" s="20">
        <f>E34*C4*12</f>
        <v>3263.1513600000008</v>
      </c>
      <c r="E34" s="21">
        <v>0.70448000000000011</v>
      </c>
      <c r="F34" s="22">
        <f t="shared" si="0"/>
        <v>0.73970400000000014</v>
      </c>
    </row>
    <row r="35" spans="1:6">
      <c r="A35" s="14" t="s">
        <v>71</v>
      </c>
      <c r="B35" s="5" t="s">
        <v>72</v>
      </c>
      <c r="C35" s="16" t="s">
        <v>34</v>
      </c>
      <c r="D35" s="20">
        <f>E35*12*C4</f>
        <v>143.96256</v>
      </c>
      <c r="E35" s="21">
        <v>3.108E-2</v>
      </c>
      <c r="F35" s="22">
        <f t="shared" si="0"/>
        <v>3.2634000000000003E-2</v>
      </c>
    </row>
    <row r="36" spans="1:6">
      <c r="A36" s="14" t="s">
        <v>73</v>
      </c>
      <c r="B36" s="5" t="s">
        <v>74</v>
      </c>
      <c r="C36" s="16" t="s">
        <v>75</v>
      </c>
      <c r="D36" s="20">
        <f>'[1]ВСЕ раб'!H17</f>
        <v>1389.6</v>
      </c>
      <c r="E36" s="21">
        <v>0.31080000000000002</v>
      </c>
      <c r="F36" s="22">
        <f t="shared" si="0"/>
        <v>0.32634000000000002</v>
      </c>
    </row>
    <row r="37" spans="1:6" ht="22.8">
      <c r="A37" s="14" t="s">
        <v>76</v>
      </c>
      <c r="B37" s="5" t="s">
        <v>77</v>
      </c>
      <c r="C37" s="16" t="s">
        <v>34</v>
      </c>
      <c r="D37" s="20">
        <f>'[1]СВИО и КЭ'!I18</f>
        <v>410.7672</v>
      </c>
      <c r="E37" s="21">
        <v>9.3240000000000003E-2</v>
      </c>
      <c r="F37" s="22">
        <f t="shared" si="0"/>
        <v>9.7902000000000003E-2</v>
      </c>
    </row>
    <row r="38" spans="1:6" s="19" customFormat="1">
      <c r="A38" s="24" t="s">
        <v>78</v>
      </c>
      <c r="B38" s="5" t="s">
        <v>79</v>
      </c>
      <c r="C38" s="16" t="s">
        <v>34</v>
      </c>
      <c r="D38" s="20">
        <f>'[1]СВИО и КЭ'!I19</f>
        <v>467.05752000000001</v>
      </c>
      <c r="E38" s="21">
        <v>0.10360000000000001</v>
      </c>
      <c r="F38" s="22">
        <f t="shared" si="0"/>
        <v>0.10878000000000002</v>
      </c>
    </row>
    <row r="39" spans="1:6" s="19" customFormat="1" ht="22.8">
      <c r="A39" s="24" t="s">
        <v>80</v>
      </c>
      <c r="B39" s="5" t="s">
        <v>81</v>
      </c>
      <c r="C39" s="16" t="s">
        <v>82</v>
      </c>
      <c r="D39" s="20">
        <f>E39*C4*12</f>
        <v>4750.7644800000007</v>
      </c>
      <c r="E39" s="21">
        <v>1.0256400000000001</v>
      </c>
      <c r="F39" s="22">
        <f t="shared" si="0"/>
        <v>1.0769220000000002</v>
      </c>
    </row>
    <row r="40" spans="1:6" s="19" customFormat="1" ht="22.8">
      <c r="A40" s="25" t="s">
        <v>83</v>
      </c>
      <c r="B40" s="5" t="s">
        <v>84</v>
      </c>
      <c r="C40" s="16" t="s">
        <v>23</v>
      </c>
      <c r="D40" s="20">
        <f>E40*C4*12</f>
        <v>3359.1263999999996</v>
      </c>
      <c r="E40" s="21">
        <v>0.72519999999999996</v>
      </c>
      <c r="F40" s="22">
        <f t="shared" si="0"/>
        <v>0.76146000000000003</v>
      </c>
    </row>
    <row r="41" spans="1:6" s="19" customFormat="1" ht="22.8">
      <c r="A41" s="14" t="s">
        <v>85</v>
      </c>
      <c r="B41" s="5" t="s">
        <v>86</v>
      </c>
      <c r="C41" s="16" t="s">
        <v>87</v>
      </c>
      <c r="D41" s="20">
        <f>'[1]СВИО и КЭ'!F31</f>
        <v>422.40000000000003</v>
      </c>
      <c r="E41" s="21">
        <v>9.3240000000000003E-2</v>
      </c>
      <c r="F41" s="22">
        <f t="shared" si="0"/>
        <v>9.7902000000000003E-2</v>
      </c>
    </row>
    <row r="42" spans="1:6" s="19" customFormat="1">
      <c r="A42" s="14" t="s">
        <v>88</v>
      </c>
      <c r="B42" s="5" t="s">
        <v>89</v>
      </c>
      <c r="C42" s="16" t="s">
        <v>87</v>
      </c>
      <c r="D42" s="20">
        <f>'[1]ВСЕ раб'!H18</f>
        <v>291.33</v>
      </c>
      <c r="E42" s="21">
        <v>6.216E-2</v>
      </c>
      <c r="F42" s="22">
        <f t="shared" si="0"/>
        <v>6.5268000000000007E-2</v>
      </c>
    </row>
    <row r="43" spans="1:6" s="19" customFormat="1">
      <c r="A43" s="14" t="s">
        <v>90</v>
      </c>
      <c r="B43" s="5" t="s">
        <v>91</v>
      </c>
      <c r="C43" s="16" t="s">
        <v>75</v>
      </c>
      <c r="D43" s="20">
        <f>'[1]ВСЕ раб'!H8</f>
        <v>270.92992000000004</v>
      </c>
      <c r="E43" s="21">
        <v>6.216E-2</v>
      </c>
      <c r="F43" s="22">
        <f t="shared" si="0"/>
        <v>6.5268000000000007E-2</v>
      </c>
    </row>
    <row r="44" spans="1:6" s="26" customFormat="1" ht="12.75" customHeight="1">
      <c r="A44" s="9" t="s">
        <v>92</v>
      </c>
      <c r="B44" s="38" t="s">
        <v>93</v>
      </c>
      <c r="C44" s="38"/>
      <c r="D44" s="38"/>
      <c r="E44" s="38"/>
      <c r="F44" s="22"/>
    </row>
    <row r="45" spans="1:6" s="19" customFormat="1" ht="45.6">
      <c r="A45" s="14" t="s">
        <v>94</v>
      </c>
      <c r="B45" s="5" t="s">
        <v>95</v>
      </c>
      <c r="C45" s="16" t="s">
        <v>96</v>
      </c>
      <c r="D45" s="20">
        <f>'[1]СВИО и КЭ'!I22</f>
        <v>367.67360000000002</v>
      </c>
      <c r="E45" s="21">
        <v>0.08</v>
      </c>
      <c r="F45" s="22">
        <f t="shared" si="0"/>
        <v>8.4000000000000005E-2</v>
      </c>
    </row>
    <row r="46" spans="1:6" s="19" customFormat="1">
      <c r="A46" s="14" t="s">
        <v>97</v>
      </c>
      <c r="B46" s="5" t="s">
        <v>98</v>
      </c>
      <c r="C46" s="16" t="s">
        <v>34</v>
      </c>
      <c r="D46" s="20">
        <f>'[1]СВИО и КЭ'!I24</f>
        <v>513.47519999999997</v>
      </c>
      <c r="E46" s="21">
        <v>0.11</v>
      </c>
      <c r="F46" s="22">
        <f t="shared" si="0"/>
        <v>0.11550000000000001</v>
      </c>
    </row>
    <row r="47" spans="1:6" ht="12.75" customHeight="1">
      <c r="A47" s="39" t="s">
        <v>99</v>
      </c>
      <c r="B47" s="39"/>
      <c r="C47" s="39"/>
      <c r="D47" s="39"/>
      <c r="E47" s="39"/>
      <c r="F47" s="22"/>
    </row>
    <row r="48" spans="1:6">
      <c r="A48" s="27" t="s">
        <v>100</v>
      </c>
      <c r="B48" s="28" t="s">
        <v>101</v>
      </c>
      <c r="C48" s="29" t="s">
        <v>75</v>
      </c>
      <c r="D48" s="20">
        <f>'[1]ВСЕ раб'!H26</f>
        <v>5480.14</v>
      </c>
      <c r="E48" s="21">
        <v>1.21248</v>
      </c>
      <c r="F48" s="22">
        <f>E48*1.05+0.01</f>
        <v>1.283104</v>
      </c>
    </row>
    <row r="49" spans="1:7">
      <c r="A49" s="4" t="s">
        <v>102</v>
      </c>
      <c r="B49" s="5" t="s">
        <v>103</v>
      </c>
      <c r="C49" s="30" t="s">
        <v>75</v>
      </c>
      <c r="D49" s="20">
        <f>'[1]ВСЕ раб'!H24</f>
        <v>314.87663857705593</v>
      </c>
      <c r="E49" s="21">
        <v>7.2520000000000015E-2</v>
      </c>
      <c r="F49" s="22">
        <f t="shared" si="0"/>
        <v>7.6146000000000019E-2</v>
      </c>
    </row>
    <row r="50" spans="1:7" ht="22.8">
      <c r="A50" s="4" t="s">
        <v>104</v>
      </c>
      <c r="B50" s="5" t="s">
        <v>105</v>
      </c>
      <c r="C50" s="30" t="s">
        <v>23</v>
      </c>
      <c r="D50" s="20">
        <f>'[1]ВСЕ раб'!H27</f>
        <v>446.45</v>
      </c>
      <c r="E50" s="21">
        <v>0.10360000000000001</v>
      </c>
      <c r="F50" s="22">
        <f t="shared" si="0"/>
        <v>0.10878000000000002</v>
      </c>
    </row>
    <row r="51" spans="1:7">
      <c r="A51" s="4" t="s">
        <v>106</v>
      </c>
      <c r="B51" s="5" t="s">
        <v>107</v>
      </c>
      <c r="C51" s="30" t="s">
        <v>75</v>
      </c>
      <c r="D51" s="20">
        <f>E51*C4*12</f>
        <v>1295.6630400000001</v>
      </c>
      <c r="E51" s="21">
        <v>0.27972000000000002</v>
      </c>
      <c r="F51" s="22">
        <f t="shared" si="0"/>
        <v>0.29370600000000002</v>
      </c>
    </row>
    <row r="52" spans="1:7">
      <c r="A52" s="4" t="s">
        <v>108</v>
      </c>
      <c r="B52" s="5" t="s">
        <v>109</v>
      </c>
      <c r="C52" s="30" t="s">
        <v>75</v>
      </c>
      <c r="D52" s="20">
        <f>'[1]ВСЕ раб'!H29</f>
        <v>6494.5678300163454</v>
      </c>
      <c r="E52" s="21">
        <v>1.4503999999999999</v>
      </c>
      <c r="F52" s="22">
        <f t="shared" si="0"/>
        <v>1.5229200000000001</v>
      </c>
    </row>
    <row r="53" spans="1:7">
      <c r="A53" s="4" t="s">
        <v>110</v>
      </c>
      <c r="B53" s="5" t="s">
        <v>111</v>
      </c>
      <c r="C53" s="30" t="s">
        <v>75</v>
      </c>
      <c r="D53" s="20">
        <f>'[1]ВСЕ раб'!H30</f>
        <v>790.7</v>
      </c>
      <c r="E53" s="21">
        <v>0.17612000000000003</v>
      </c>
      <c r="F53" s="22">
        <f t="shared" si="0"/>
        <v>0.18492600000000003</v>
      </c>
    </row>
    <row r="54" spans="1:7" ht="15" thickBot="1">
      <c r="A54" s="4" t="s">
        <v>112</v>
      </c>
      <c r="B54" s="5" t="s">
        <v>113</v>
      </c>
      <c r="C54" s="30" t="s">
        <v>75</v>
      </c>
      <c r="D54" s="20">
        <f>'[1]ВСЕ раб'!H31</f>
        <v>5271.36</v>
      </c>
      <c r="E54" s="21">
        <v>1.1810399999999999</v>
      </c>
      <c r="F54" s="22">
        <f t="shared" si="0"/>
        <v>1.240092</v>
      </c>
    </row>
    <row r="55" spans="1:7" s="26" customFormat="1" ht="13.8" thickBot="1">
      <c r="A55" s="40"/>
      <c r="B55" s="40"/>
      <c r="C55" s="40"/>
      <c r="D55" s="31">
        <f>SUM(D6,D27,D48:D54)</f>
        <v>62573.6840685934</v>
      </c>
      <c r="E55" s="32">
        <v>13.7</v>
      </c>
      <c r="F55" s="33">
        <f>E55*1.05</f>
        <v>14.385</v>
      </c>
      <c r="G55" s="34">
        <f>F6+F27+F48+F49+F50+F51+F52+F53+F54</f>
        <v>14.390674000000001</v>
      </c>
    </row>
    <row r="56" spans="1:7" hidden="1">
      <c r="E56">
        <v>13.7</v>
      </c>
      <c r="F56" s="35">
        <f>E56*1.05</f>
        <v>14.385</v>
      </c>
    </row>
  </sheetData>
  <mergeCells count="11">
    <mergeCell ref="A1:F1"/>
    <mergeCell ref="A55:C55"/>
    <mergeCell ref="A5:E5"/>
    <mergeCell ref="B7:E7"/>
    <mergeCell ref="B10:E10"/>
    <mergeCell ref="B16:E16"/>
    <mergeCell ref="A26:E26"/>
    <mergeCell ref="B28:E28"/>
    <mergeCell ref="B31:E31"/>
    <mergeCell ref="B44:E44"/>
    <mergeCell ref="A47:E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Sapognikova</dc:creator>
  <cp:lastModifiedBy>Sapognikova</cp:lastModifiedBy>
  <dcterms:created xsi:type="dcterms:W3CDTF">2021-11-23T06:42:11Z</dcterms:created>
  <dcterms:modified xsi:type="dcterms:W3CDTF">2021-11-23T07:06:38Z</dcterms:modified>
</cp:coreProperties>
</file>