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.200\Obmen\Ковтунова Е.Н\Тарифы\Перечни Ивня с 01.09.2021 г\"/>
    </mc:Choice>
  </mc:AlternateContent>
  <bookViews>
    <workbookView xWindow="0" yWindow="0" windowWidth="23040" windowHeight="8616" tabRatio="500"/>
  </bookViews>
  <sheets>
    <sheet name="Перечень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62" i="1" l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29" i="1"/>
  <c r="H27" i="1"/>
  <c r="H5" i="1"/>
  <c r="H65" i="1"/>
  <c r="D5" i="1"/>
  <c r="D27" i="1"/>
  <c r="D29" i="1"/>
  <c r="D30" i="1"/>
  <c r="D31" i="1"/>
  <c r="D32" i="1"/>
  <c r="D34" i="1"/>
  <c r="D35" i="1"/>
  <c r="D36" i="1"/>
  <c r="D37" i="1"/>
  <c r="D38" i="1"/>
  <c r="D40" i="1"/>
  <c r="D41" i="1"/>
  <c r="D42" i="1"/>
  <c r="D43" i="1"/>
  <c r="D44" i="1"/>
  <c r="D45" i="1"/>
  <c r="D46" i="1"/>
  <c r="D47" i="1"/>
  <c r="D48" i="1"/>
  <c r="D49" i="1"/>
  <c r="D50" i="1"/>
  <c r="D52" i="1"/>
  <c r="D53" i="1"/>
  <c r="D55" i="1"/>
  <c r="D56" i="1"/>
  <c r="D57" i="1"/>
  <c r="D58" i="1"/>
  <c r="D59" i="1"/>
  <c r="D60" i="1"/>
  <c r="D61" i="1"/>
  <c r="D62" i="1"/>
  <c r="G64" i="1"/>
  <c r="D64" i="1" s="1"/>
  <c r="I62" i="1" l="1"/>
</calcChain>
</file>

<file path=xl/sharedStrings.xml><?xml version="1.0" encoding="utf-8"?>
<sst xmlns="http://schemas.openxmlformats.org/spreadsheetml/2006/main" count="175" uniqueCount="141">
  <si>
    <t>№</t>
  </si>
  <si>
    <t>Вид работ</t>
  </si>
  <si>
    <t>Периодичность</t>
  </si>
  <si>
    <t>Годовая плата (рублей)</t>
  </si>
  <si>
    <r>
      <rPr>
        <b/>
        <sz val="9"/>
        <rFont val="Times New Roman CYR"/>
        <family val="1"/>
        <charset val="1"/>
      </rPr>
      <t>Стоимость на 1 м</t>
    </r>
    <r>
      <rPr>
        <b/>
        <vertAlign val="superscript"/>
        <sz val="9"/>
        <rFont val="Arial Cyr"/>
        <family val="2"/>
        <charset val="204"/>
      </rPr>
      <t xml:space="preserve">2 </t>
    </r>
    <r>
      <rPr>
        <b/>
        <sz val="9"/>
        <rFont val="Arial Cyr"/>
        <family val="2"/>
        <charset val="204"/>
      </rPr>
      <t>общей площади (рублей в месяц)</t>
    </r>
  </si>
  <si>
    <t>Индексация с 01.08.2017 на 6,5%</t>
  </si>
  <si>
    <r>
      <rPr>
        <sz val="9"/>
        <rFont val="Arial Cyr"/>
        <family val="2"/>
        <charset val="204"/>
      </rPr>
      <t>Площадь, м</t>
    </r>
    <r>
      <rPr>
        <vertAlign val="superscript"/>
        <sz val="9"/>
        <rFont val="Arial Cyr"/>
        <family val="2"/>
        <charset val="204"/>
      </rPr>
      <t>2</t>
    </r>
  </si>
  <si>
    <t>I.  Ремонт и обслуживание конструктивных элементов и внешнее благоустройство</t>
  </si>
  <si>
    <t>1.</t>
  </si>
  <si>
    <t>Работы по ремонту и обслуживанию конструктивных элементов и внешнее благоустройство</t>
  </si>
  <si>
    <t>1.1.</t>
  </si>
  <si>
    <t>Профосмотры конструктивных элементов, в том числе:</t>
  </si>
  <si>
    <t>1.1.1.</t>
  </si>
  <si>
    <t>Общие и частичные осмотры кровельных покрытий</t>
  </si>
  <si>
    <t>6 раз год</t>
  </si>
  <si>
    <t>1.1.2.</t>
  </si>
  <si>
    <t>Общие и частичные осмотры конструктивных элементов</t>
  </si>
  <si>
    <t>2 раз в год</t>
  </si>
  <si>
    <t>1.2.</t>
  </si>
  <si>
    <t>Ремонт конструктивных элементов</t>
  </si>
  <si>
    <t>1.2.1.</t>
  </si>
  <si>
    <t>Укрепление защитной решетки водопроводной воронки</t>
  </si>
  <si>
    <t>2 раза в год</t>
  </si>
  <si>
    <t>1.2.2.</t>
  </si>
  <si>
    <t>Прочистка водопремной воронки внутреннего водостока</t>
  </si>
  <si>
    <t>По мере необходимости</t>
  </si>
  <si>
    <t>1.2.3.</t>
  </si>
  <si>
    <t>Восстановление поврежденных участков штукатурки и облицовки</t>
  </si>
  <si>
    <t>1.2.4.</t>
  </si>
  <si>
    <t>Смена или ремонт отмостки</t>
  </si>
  <si>
    <t>1.2.5.</t>
  </si>
  <si>
    <t>Восстановление приямков, входов в подвалы</t>
  </si>
  <si>
    <t>1.2.6.</t>
  </si>
  <si>
    <t>Ремонт кровельного покрытия и устранение течи</t>
  </si>
  <si>
    <t>1.3.</t>
  </si>
  <si>
    <t>Техническое обслуживание конструктивных элементов</t>
  </si>
  <si>
    <t>1.3.1.</t>
  </si>
  <si>
    <t>Утепление подвалов и подъездов</t>
  </si>
  <si>
    <t>1 раз в год</t>
  </si>
  <si>
    <t>1.3.2.</t>
  </si>
  <si>
    <t>Укрепление козырьков, ограждений и перил крылец</t>
  </si>
  <si>
    <t>1.3.3.</t>
  </si>
  <si>
    <t>Закрытие слуховых окон, люков и входов на чердак</t>
  </si>
  <si>
    <t>1.3.4.</t>
  </si>
  <si>
    <t>Антисептирование и антипирирование деревянных конструкций</t>
  </si>
  <si>
    <t>1.3.5.</t>
  </si>
  <si>
    <t>Установка недостающих, частично разбитых и укрепление слабо укрепленных стекол в дверных и оконных заполнениях</t>
  </si>
  <si>
    <t>1.3.6.</t>
  </si>
  <si>
    <t>Установка или укрепление ручек и шпингалетов на оконных и дверных заполнениях</t>
  </si>
  <si>
    <t>1.3.7.</t>
  </si>
  <si>
    <t>Закрытие подвальных и чердачных дверей, металлических решеток и лазов на замки</t>
  </si>
  <si>
    <t>1.3.8.</t>
  </si>
  <si>
    <t>Смазывание подъездных дверей</t>
  </si>
  <si>
    <t>1.3.9.</t>
  </si>
  <si>
    <t>Смазывание замков тех. помещений</t>
  </si>
  <si>
    <t>II.  Техническое обслуживание и ремонт внутридомового инженерного оборудования и МОП</t>
  </si>
  <si>
    <t>2.</t>
  </si>
  <si>
    <t>Работы по техническому обслуживанию и ремонту внутридомового инженерного оборудования и МОП</t>
  </si>
  <si>
    <t>2.1.</t>
  </si>
  <si>
    <t>Подготовка к сезонной эксплуатации</t>
  </si>
  <si>
    <t>2.1.1.</t>
  </si>
  <si>
    <t>Ремонт и тех.обслуживание задвижек ХВС</t>
  </si>
  <si>
    <t>2.1.3.</t>
  </si>
  <si>
    <t>Опрессовка и промывка трубопроводов системы  центрального отопления</t>
  </si>
  <si>
    <t>2.1.4.</t>
  </si>
  <si>
    <t>Ликвидация воздушных пробок в системе центрального отопления (наладка системы - стояки)</t>
  </si>
  <si>
    <t>2.1.5.</t>
  </si>
  <si>
    <t>Испытание трубопроводов системы центрального отопления (Наладка системы отопления)</t>
  </si>
  <si>
    <t>2.2.</t>
  </si>
  <si>
    <t>Общие и частичные осмотры и обследования</t>
  </si>
  <si>
    <t>2.2.1.</t>
  </si>
  <si>
    <t>Общие и частичные осмотры общедомовой системы холодного водоснабжения и водоотведения в технических помещениях</t>
  </si>
  <si>
    <t>12 раз в год</t>
  </si>
  <si>
    <t>2.2.2.</t>
  </si>
  <si>
    <t>Общие и частичные осмотры линий электрических сетей, арматуры, электрооборудования на лестничных площадках.</t>
  </si>
  <si>
    <t>12 раза в год</t>
  </si>
  <si>
    <t>2.2.3.</t>
  </si>
  <si>
    <t>Общие и частичные осмотры линий электрических сетей, арматуры, электрооборудования в подвальных помещениях</t>
  </si>
  <si>
    <t>4 раза в год</t>
  </si>
  <si>
    <t>2.2.4.</t>
  </si>
  <si>
    <t>Осмотр системы ЦО. Внутриквартирные устройства</t>
  </si>
  <si>
    <t>2.2.5</t>
  </si>
  <si>
    <t>Осмотр систем ЦО. Устройства в подвальных помещениях (7 мес. Отопительного сезона)</t>
  </si>
  <si>
    <t>7 раз в год</t>
  </si>
  <si>
    <t>2.3.</t>
  </si>
  <si>
    <t>Техническое обслуживание внутридомовых инженерных сетей и МОП</t>
  </si>
  <si>
    <t>2.3.1.</t>
  </si>
  <si>
    <t>Ремонт электрощитов</t>
  </si>
  <si>
    <t>2.3.2.</t>
  </si>
  <si>
    <t>Ревизия вентилей в местах общего пользования</t>
  </si>
  <si>
    <t>2.3.3.</t>
  </si>
  <si>
    <t>Проверка и прочистка дымоходов и вентканалов</t>
  </si>
  <si>
    <t>3 раза в год</t>
  </si>
  <si>
    <t>2.3.4.</t>
  </si>
  <si>
    <t>Дератизация, дезинсекция подвалов</t>
  </si>
  <si>
    <t>2.3.5.</t>
  </si>
  <si>
    <t>Аварийное обслуживание</t>
  </si>
  <si>
    <t>Постоянно</t>
  </si>
  <si>
    <t>2.3.6.</t>
  </si>
  <si>
    <t>Очистка тех. этажей от мусора со сбором его в тару и отноской в установленное место</t>
  </si>
  <si>
    <t>2.3.7</t>
  </si>
  <si>
    <t>Очистка кровли от мусора и грязи</t>
  </si>
  <si>
    <t>2.3.8.</t>
  </si>
  <si>
    <t>Удаление с крыш снега и наледи</t>
  </si>
  <si>
    <t>2.3.9.</t>
  </si>
  <si>
    <t>Проверка заземления оболочки электрокабеля, замеры сопротивления изоляции проводов</t>
  </si>
  <si>
    <t>1 раз в 3 года</t>
  </si>
  <si>
    <t>2.3.10.</t>
  </si>
  <si>
    <t>Техобслуживание вводных и внутренних газопроводов</t>
  </si>
  <si>
    <t>2.3.11.</t>
  </si>
  <si>
    <t>Материальные затраты на техническое обслуживание</t>
  </si>
  <si>
    <t>2.4.</t>
  </si>
  <si>
    <t>Мелкий ремонт</t>
  </si>
  <si>
    <t>2.4.1.</t>
  </si>
  <si>
    <t>Устранение засоров внутренних канализационных трубопроводов</t>
  </si>
  <si>
    <t>По мере необходимости, но не менее 2-х раз в год</t>
  </si>
  <si>
    <t>2.4.2.</t>
  </si>
  <si>
    <t>Ремонт ВРУ</t>
  </si>
  <si>
    <t>III.  Прочее</t>
  </si>
  <si>
    <t>3.1.</t>
  </si>
  <si>
    <t>Транспортные расходы</t>
  </si>
  <si>
    <t>3.2.</t>
  </si>
  <si>
    <t>Затраты на охрану труда работников РЭС</t>
  </si>
  <si>
    <t>3.3.</t>
  </si>
  <si>
    <t>Непредвиденные работы по текущему ремонту общего имущества жилого дома</t>
  </si>
  <si>
    <t>3.4.</t>
  </si>
  <si>
    <t>Услуги ООО "РРКЦ"</t>
  </si>
  <si>
    <t>3.5.</t>
  </si>
  <si>
    <t>Общеэксплуатационные расходы</t>
  </si>
  <si>
    <t>3.6.</t>
  </si>
  <si>
    <t>Внеэксплуатационные расходы</t>
  </si>
  <si>
    <t>3.7.</t>
  </si>
  <si>
    <t>Рентабельность</t>
  </si>
  <si>
    <t>Итого</t>
  </si>
  <si>
    <t>4.</t>
  </si>
  <si>
    <t>Электроэнергия на ОДН</t>
  </si>
  <si>
    <t>по факту</t>
  </si>
  <si>
    <t>Итого с учетом электроэнергии</t>
  </si>
  <si>
    <r>
      <rPr>
        <b/>
        <sz val="10"/>
        <rFont val="Arial Cyr"/>
        <charset val="204"/>
      </rPr>
      <t>ПЕРЕЧЕНЬ</t>
    </r>
    <r>
      <rPr>
        <sz val="10"/>
        <rFont val="Arial Cyr"/>
        <family val="2"/>
        <charset val="204"/>
      </rPr>
      <t xml:space="preserve">
обязательных работ и услуг по содержанию и ремонту общего имущества собственников помещений в многоквартирном доме расположенном в Белгородской области Ивнянский район поселок Ивня улица Десницкого 68-1</t>
    </r>
  </si>
  <si>
    <r>
      <t>Стоимость на 1 м</t>
    </r>
    <r>
      <rPr>
        <b/>
        <vertAlign val="superscript"/>
        <sz val="9"/>
        <color indexed="8"/>
        <rFont val="Arial"/>
        <family val="2"/>
        <charset val="204"/>
      </rPr>
      <t xml:space="preserve">2 </t>
    </r>
    <r>
      <rPr>
        <b/>
        <sz val="9"/>
        <color indexed="8"/>
        <rFont val="Arial"/>
        <family val="2"/>
        <charset val="204"/>
      </rPr>
      <t>общей площади (рублей в месяц)</t>
    </r>
  </si>
  <si>
    <t>С учетом повышения с 01.09.2021 г на 5,0%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</si>
</sst>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0"/>
      <name val="Arial Cyr"/>
      <family val="2"/>
      <charset val="204"/>
    </font>
    <font>
      <b/>
      <sz val="9"/>
      <name val="Times New Roman CYR"/>
      <family val="1"/>
      <charset val="1"/>
    </font>
    <font>
      <b/>
      <vertAlign val="superscript"/>
      <sz val="9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vertAlign val="superscript"/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9"/>
      <color theme="1"/>
      <name val="Times New Roman"/>
      <family val="1"/>
      <charset val="204"/>
    </font>
    <font>
      <b/>
      <vertAlign val="superscript"/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0" fillId="0" borderId="0" xfId="0" applyFont="1"/>
    <xf numFmtId="49" fontId="4" fillId="0" borderId="4" xfId="0" applyNumberFormat="1" applyFont="1" applyBorder="1" applyAlignment="1">
      <alignment vertical="center" wrapText="1"/>
    </xf>
    <xf numFmtId="2" fontId="4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49" fontId="4" fillId="0" borderId="9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0" xfId="0" applyFont="1"/>
    <xf numFmtId="49" fontId="4" fillId="0" borderId="10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2" fontId="3" fillId="0" borderId="14" xfId="0" applyNumberFormat="1" applyFont="1" applyBorder="1" applyAlignment="1">
      <alignment horizontal="center" vertical="center" wrapText="1"/>
    </xf>
    <xf numFmtId="2" fontId="6" fillId="0" borderId="0" xfId="0" applyNumberFormat="1" applyFont="1"/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11" fillId="0" borderId="1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center" vertical="center" wrapText="1"/>
    </xf>
    <xf numFmtId="2" fontId="4" fillId="0" borderId="24" xfId="0" applyNumberFormat="1" applyFont="1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center" vertical="center" wrapText="1"/>
    </xf>
    <xf numFmtId="2" fontId="7" fillId="0" borderId="22" xfId="0" applyNumberFormat="1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vertical="center" wrapText="1"/>
    </xf>
    <xf numFmtId="2" fontId="4" fillId="0" borderId="26" xfId="0" applyNumberFormat="1" applyFont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 vertical="center"/>
    </xf>
    <xf numFmtId="0" fontId="8" fillId="0" borderId="27" xfId="0" applyFont="1" applyBorder="1"/>
    <xf numFmtId="0" fontId="8" fillId="0" borderId="5" xfId="0" applyFont="1" applyBorder="1"/>
    <xf numFmtId="2" fontId="7" fillId="0" borderId="5" xfId="0" applyNumberFormat="1" applyFont="1" applyBorder="1" applyAlignment="1">
      <alignment vertical="center"/>
    </xf>
    <xf numFmtId="0" fontId="0" fillId="0" borderId="5" xfId="0" applyBorder="1"/>
    <xf numFmtId="0" fontId="0" fillId="0" borderId="5" xfId="0" applyFont="1" applyBorder="1"/>
    <xf numFmtId="2" fontId="8" fillId="0" borderId="5" xfId="0" applyNumberFormat="1" applyFont="1" applyBorder="1" applyAlignment="1">
      <alignment vertical="center"/>
    </xf>
    <xf numFmtId="4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2" borderId="29" xfId="0" applyNumberFormat="1" applyFont="1" applyFill="1" applyBorder="1" applyAlignment="1">
      <alignment horizontal="center" vertical="center" wrapText="1"/>
    </xf>
    <xf numFmtId="2" fontId="7" fillId="2" borderId="29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A52" zoomScale="150" zoomScaleNormal="150" workbookViewId="0">
      <selection activeCell="K62" sqref="K62"/>
    </sheetView>
  </sheetViews>
  <sheetFormatPr defaultRowHeight="13.2"/>
  <cols>
    <col min="1" max="1" width="7.109375" style="1" customWidth="1"/>
    <col min="2" max="2" width="47.6640625" customWidth="1"/>
    <col min="3" max="3" width="16" customWidth="1"/>
    <col min="4" max="4" width="15.109375" hidden="1" customWidth="1"/>
    <col min="5" max="6" width="11.5546875" hidden="1"/>
    <col min="7" max="7" width="11.5546875" customWidth="1"/>
    <col min="8" max="8" width="10.33203125" customWidth="1"/>
    <col min="9" max="9" width="8.33203125" hidden="1" customWidth="1"/>
    <col min="10" max="251" width="8.33203125" customWidth="1"/>
    <col min="252" max="252" width="4.5546875" customWidth="1"/>
    <col min="253" max="253" width="20" customWidth="1"/>
    <col min="254" max="254" width="15.33203125" customWidth="1"/>
    <col min="255" max="255" width="9.6640625" customWidth="1"/>
    <col min="256" max="507" width="8.33203125" customWidth="1"/>
    <col min="508" max="508" width="4.5546875" customWidth="1"/>
    <col min="509" max="509" width="20" customWidth="1"/>
    <col min="510" max="510" width="15.33203125" customWidth="1"/>
    <col min="511" max="511" width="9.6640625" customWidth="1"/>
    <col min="512" max="763" width="8.33203125" customWidth="1"/>
    <col min="764" max="764" width="4.5546875" customWidth="1"/>
    <col min="765" max="765" width="20" customWidth="1"/>
    <col min="766" max="766" width="15.33203125" customWidth="1"/>
    <col min="767" max="767" width="9.6640625" customWidth="1"/>
    <col min="768" max="1019" width="8.33203125" customWidth="1"/>
    <col min="1020" max="1020" width="4.5546875" customWidth="1"/>
    <col min="1021" max="1021" width="20" customWidth="1"/>
    <col min="1022" max="1022" width="15.33203125" customWidth="1"/>
    <col min="1023" max="1023" width="9.6640625" customWidth="1"/>
    <col min="1024" max="1025" width="8.33203125" customWidth="1"/>
  </cols>
  <sheetData>
    <row r="1" spans="1:8" ht="52.8" customHeight="1" thickBot="1">
      <c r="A1" s="39" t="s">
        <v>138</v>
      </c>
      <c r="B1" s="39"/>
      <c r="C1" s="39"/>
      <c r="D1" s="39"/>
      <c r="E1" s="39"/>
      <c r="F1" s="39"/>
      <c r="G1" s="39"/>
      <c r="H1" s="39"/>
    </row>
    <row r="2" spans="1:8" ht="76.2" customHeight="1" thickBo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5" t="s">
        <v>139</v>
      </c>
      <c r="H2" s="46" t="s">
        <v>140</v>
      </c>
    </row>
    <row r="3" spans="1:8" ht="13.2" customHeight="1">
      <c r="A3" s="55"/>
      <c r="B3" s="56" t="s">
        <v>6</v>
      </c>
      <c r="C3" s="56">
        <v>1581</v>
      </c>
      <c r="D3" s="57"/>
      <c r="E3" s="58"/>
      <c r="F3" s="58"/>
      <c r="G3" s="58"/>
      <c r="H3" s="59"/>
    </row>
    <row r="4" spans="1:8" ht="12.75" customHeight="1">
      <c r="A4" s="40" t="s">
        <v>7</v>
      </c>
      <c r="B4" s="41"/>
      <c r="C4" s="41"/>
      <c r="D4" s="41"/>
      <c r="E4" s="41"/>
      <c r="F4" s="41"/>
      <c r="G4" s="42"/>
      <c r="H4" s="60"/>
    </row>
    <row r="5" spans="1:8" ht="33" customHeight="1">
      <c r="A5" s="6" t="s">
        <v>8</v>
      </c>
      <c r="B5" s="7" t="s">
        <v>9</v>
      </c>
      <c r="C5" s="7"/>
      <c r="D5" s="8">
        <f>G5*12*C$3</f>
        <v>74939.400000000009</v>
      </c>
      <c r="E5" s="9">
        <v>3.44</v>
      </c>
      <c r="F5" s="9">
        <v>3.66</v>
      </c>
      <c r="G5" s="9">
        <v>3.95</v>
      </c>
      <c r="H5" s="61">
        <f>G5*1.05</f>
        <v>4.1475</v>
      </c>
    </row>
    <row r="6" spans="1:8" ht="27.6" customHeight="1">
      <c r="A6" s="6" t="s">
        <v>10</v>
      </c>
      <c r="B6" s="10" t="s">
        <v>11</v>
      </c>
      <c r="C6" s="10"/>
      <c r="D6" s="8"/>
      <c r="E6" s="10"/>
      <c r="F6" s="10"/>
      <c r="G6" s="9"/>
      <c r="H6" s="62"/>
    </row>
    <row r="7" spans="1:8" s="15" customFormat="1" ht="13.2" customHeight="1">
      <c r="A7" s="11" t="s">
        <v>12</v>
      </c>
      <c r="B7" s="12" t="s">
        <v>13</v>
      </c>
      <c r="C7" s="13" t="s">
        <v>14</v>
      </c>
      <c r="D7" s="8"/>
      <c r="E7" s="14"/>
      <c r="F7" s="14"/>
      <c r="G7" s="9"/>
      <c r="H7" s="63"/>
    </row>
    <row r="8" spans="1:8" s="15" customFormat="1" ht="13.2" customHeight="1">
      <c r="A8" s="11" t="s">
        <v>15</v>
      </c>
      <c r="B8" s="12" t="s">
        <v>16</v>
      </c>
      <c r="C8" s="13" t="s">
        <v>17</v>
      </c>
      <c r="D8" s="8"/>
      <c r="E8" s="14"/>
      <c r="F8" s="14"/>
      <c r="G8" s="9"/>
      <c r="H8" s="63"/>
    </row>
    <row r="9" spans="1:8" ht="12.75" customHeight="1">
      <c r="A9" s="6" t="s">
        <v>18</v>
      </c>
      <c r="B9" s="10" t="s">
        <v>19</v>
      </c>
      <c r="C9" s="10"/>
      <c r="D9" s="8"/>
      <c r="E9" s="10"/>
      <c r="F9" s="10"/>
      <c r="G9" s="9"/>
      <c r="H9" s="63"/>
    </row>
    <row r="10" spans="1:8" s="15" customFormat="1" ht="13.2" customHeight="1">
      <c r="A10" s="11" t="s">
        <v>20</v>
      </c>
      <c r="B10" s="12" t="s">
        <v>21</v>
      </c>
      <c r="C10" s="13" t="s">
        <v>22</v>
      </c>
      <c r="D10" s="8"/>
      <c r="E10" s="14"/>
      <c r="F10" s="14"/>
      <c r="G10" s="9"/>
      <c r="H10" s="63"/>
    </row>
    <row r="11" spans="1:8" s="15" customFormat="1" ht="17.399999999999999" customHeight="1">
      <c r="A11" s="11" t="s">
        <v>23</v>
      </c>
      <c r="B11" s="12" t="s">
        <v>24</v>
      </c>
      <c r="C11" s="13" t="s">
        <v>25</v>
      </c>
      <c r="D11" s="8"/>
      <c r="E11" s="14"/>
      <c r="F11" s="14"/>
      <c r="G11" s="9"/>
      <c r="H11" s="63"/>
    </row>
    <row r="12" spans="1:8" s="15" customFormat="1" ht="21.6" customHeight="1">
      <c r="A12" s="11" t="s">
        <v>26</v>
      </c>
      <c r="B12" s="12" t="s">
        <v>27</v>
      </c>
      <c r="C12" s="13" t="s">
        <v>25</v>
      </c>
      <c r="D12" s="8"/>
      <c r="E12" s="14"/>
      <c r="F12" s="14"/>
      <c r="G12" s="9"/>
      <c r="H12" s="63"/>
    </row>
    <row r="13" spans="1:8" s="15" customFormat="1" ht="24.6" customHeight="1">
      <c r="A13" s="11" t="s">
        <v>28</v>
      </c>
      <c r="B13" s="12" t="s">
        <v>29</v>
      </c>
      <c r="C13" s="13" t="s">
        <v>25</v>
      </c>
      <c r="D13" s="8"/>
      <c r="E13" s="14"/>
      <c r="F13" s="14"/>
      <c r="G13" s="9"/>
      <c r="H13" s="63"/>
    </row>
    <row r="14" spans="1:8" s="15" customFormat="1" ht="24" customHeight="1">
      <c r="A14" s="11" t="s">
        <v>30</v>
      </c>
      <c r="B14" s="12" t="s">
        <v>31</v>
      </c>
      <c r="C14" s="13" t="s">
        <v>25</v>
      </c>
      <c r="D14" s="8"/>
      <c r="E14" s="14"/>
      <c r="F14" s="14"/>
      <c r="G14" s="9"/>
      <c r="H14" s="63"/>
    </row>
    <row r="15" spans="1:8" s="15" customFormat="1" ht="23.4" customHeight="1">
      <c r="A15" s="11" t="s">
        <v>32</v>
      </c>
      <c r="B15" s="12" t="s">
        <v>33</v>
      </c>
      <c r="C15" s="13" t="s">
        <v>25</v>
      </c>
      <c r="D15" s="8"/>
      <c r="E15" s="14"/>
      <c r="F15" s="14"/>
      <c r="G15" s="9"/>
      <c r="H15" s="63"/>
    </row>
    <row r="16" spans="1:8" ht="12.75" customHeight="1">
      <c r="A16" s="6" t="s">
        <v>34</v>
      </c>
      <c r="B16" s="10" t="s">
        <v>35</v>
      </c>
      <c r="C16" s="10"/>
      <c r="D16" s="8"/>
      <c r="E16" s="10"/>
      <c r="F16" s="10"/>
      <c r="G16" s="9"/>
      <c r="H16" s="63"/>
    </row>
    <row r="17" spans="1:8" s="15" customFormat="1" ht="13.2" customHeight="1">
      <c r="A17" s="11" t="s">
        <v>36</v>
      </c>
      <c r="B17" s="12" t="s">
        <v>37</v>
      </c>
      <c r="C17" s="13" t="s">
        <v>38</v>
      </c>
      <c r="D17" s="8"/>
      <c r="E17" s="14"/>
      <c r="F17" s="14"/>
      <c r="G17" s="9"/>
      <c r="H17" s="63"/>
    </row>
    <row r="18" spans="1:8" s="15" customFormat="1" ht="13.2" customHeight="1">
      <c r="A18" s="11" t="s">
        <v>39</v>
      </c>
      <c r="B18" s="12" t="s">
        <v>40</v>
      </c>
      <c r="C18" s="13" t="s">
        <v>38</v>
      </c>
      <c r="D18" s="8"/>
      <c r="E18" s="14"/>
      <c r="F18" s="14"/>
      <c r="G18" s="9"/>
      <c r="H18" s="63"/>
    </row>
    <row r="19" spans="1:8" s="15" customFormat="1" ht="26.4" customHeight="1">
      <c r="A19" s="11" t="s">
        <v>41</v>
      </c>
      <c r="B19" s="12" t="s">
        <v>42</v>
      </c>
      <c r="C19" s="13" t="s">
        <v>25</v>
      </c>
      <c r="D19" s="8"/>
      <c r="E19" s="14"/>
      <c r="F19" s="14"/>
      <c r="G19" s="9"/>
      <c r="H19" s="63"/>
    </row>
    <row r="20" spans="1:8" s="15" customFormat="1" ht="19.8" customHeight="1">
      <c r="A20" s="11" t="s">
        <v>43</v>
      </c>
      <c r="B20" s="12" t="s">
        <v>44</v>
      </c>
      <c r="C20" s="13" t="s">
        <v>25</v>
      </c>
      <c r="D20" s="8"/>
      <c r="E20" s="14"/>
      <c r="F20" s="14"/>
      <c r="G20" s="9"/>
      <c r="H20" s="63"/>
    </row>
    <row r="21" spans="1:8" s="15" customFormat="1" ht="28.8" customHeight="1">
      <c r="A21" s="11" t="s">
        <v>45</v>
      </c>
      <c r="B21" s="12" t="s">
        <v>46</v>
      </c>
      <c r="C21" s="13" t="s">
        <v>25</v>
      </c>
      <c r="D21" s="8"/>
      <c r="E21" s="14"/>
      <c r="F21" s="14"/>
      <c r="G21" s="9"/>
      <c r="H21" s="63"/>
    </row>
    <row r="22" spans="1:8" s="15" customFormat="1" ht="13.2" customHeight="1">
      <c r="A22" s="11" t="s">
        <v>47</v>
      </c>
      <c r="B22" s="12" t="s">
        <v>48</v>
      </c>
      <c r="C22" s="13" t="s">
        <v>25</v>
      </c>
      <c r="D22" s="8"/>
      <c r="E22" s="14"/>
      <c r="F22" s="14"/>
      <c r="G22" s="9"/>
      <c r="H22" s="63"/>
    </row>
    <row r="23" spans="1:8" s="15" customFormat="1" ht="13.2" customHeight="1">
      <c r="A23" s="11" t="s">
        <v>49</v>
      </c>
      <c r="B23" s="12" t="s">
        <v>50</v>
      </c>
      <c r="C23" s="13" t="s">
        <v>25</v>
      </c>
      <c r="D23" s="8"/>
      <c r="E23" s="14"/>
      <c r="F23" s="14"/>
      <c r="G23" s="9"/>
      <c r="H23" s="63"/>
    </row>
    <row r="24" spans="1:8" s="15" customFormat="1" ht="13.2" customHeight="1">
      <c r="A24" s="11" t="s">
        <v>51</v>
      </c>
      <c r="B24" s="12" t="s">
        <v>52</v>
      </c>
      <c r="C24" s="13" t="s">
        <v>22</v>
      </c>
      <c r="D24" s="8"/>
      <c r="E24" s="14"/>
      <c r="F24" s="14"/>
      <c r="G24" s="9"/>
      <c r="H24" s="63"/>
    </row>
    <row r="25" spans="1:8" s="15" customFormat="1" ht="13.2" customHeight="1">
      <c r="A25" s="11" t="s">
        <v>53</v>
      </c>
      <c r="B25" s="12" t="s">
        <v>54</v>
      </c>
      <c r="C25" s="13" t="s">
        <v>38</v>
      </c>
      <c r="D25" s="8"/>
      <c r="E25" s="14"/>
      <c r="F25" s="14"/>
      <c r="G25" s="9"/>
      <c r="H25" s="63"/>
    </row>
    <row r="26" spans="1:8" ht="12.75" customHeight="1">
      <c r="A26" s="40" t="s">
        <v>55</v>
      </c>
      <c r="B26" s="41"/>
      <c r="C26" s="41"/>
      <c r="D26" s="41"/>
      <c r="E26" s="41"/>
      <c r="F26" s="41"/>
      <c r="G26" s="42"/>
      <c r="H26" s="63"/>
    </row>
    <row r="27" spans="1:8" ht="13.2" customHeight="1">
      <c r="A27" s="6" t="s">
        <v>56</v>
      </c>
      <c r="B27" s="7" t="s">
        <v>57</v>
      </c>
      <c r="C27" s="7"/>
      <c r="D27" s="8">
        <f>G27*12*C$3</f>
        <v>65832.84</v>
      </c>
      <c r="E27" s="9">
        <v>3.01</v>
      </c>
      <c r="F27" s="9">
        <v>3.21</v>
      </c>
      <c r="G27" s="9">
        <v>3.47</v>
      </c>
      <c r="H27" s="61">
        <f>G27*1.05</f>
        <v>3.6435000000000004</v>
      </c>
    </row>
    <row r="28" spans="1:8" ht="12.75" customHeight="1">
      <c r="A28" s="6" t="s">
        <v>58</v>
      </c>
      <c r="B28" s="10" t="s">
        <v>59</v>
      </c>
      <c r="C28" s="10"/>
      <c r="D28" s="8"/>
      <c r="E28" s="10"/>
      <c r="F28" s="9"/>
      <c r="G28" s="9"/>
      <c r="H28" s="64"/>
    </row>
    <row r="29" spans="1:8" s="15" customFormat="1" ht="13.2" customHeight="1">
      <c r="A29" s="11" t="s">
        <v>60</v>
      </c>
      <c r="B29" s="16" t="s">
        <v>61</v>
      </c>
      <c r="C29" s="13" t="s">
        <v>38</v>
      </c>
      <c r="D29" s="8">
        <f>G29*12*C$3</f>
        <v>2662.4652163199999</v>
      </c>
      <c r="E29" s="17">
        <v>0.12</v>
      </c>
      <c r="F29" s="17">
        <v>0.13</v>
      </c>
      <c r="G29" s="9">
        <v>0.14033656</v>
      </c>
      <c r="H29" s="64">
        <f>G29*1.05</f>
        <v>0.147353388</v>
      </c>
    </row>
    <row r="30" spans="1:8" s="15" customFormat="1" ht="13.2" customHeight="1">
      <c r="A30" s="11" t="s">
        <v>62</v>
      </c>
      <c r="B30" s="16" t="s">
        <v>63</v>
      </c>
      <c r="C30" s="13" t="s">
        <v>38</v>
      </c>
      <c r="D30" s="8">
        <f>G30*12*C$3</f>
        <v>2048.0501664000003</v>
      </c>
      <c r="E30" s="17">
        <v>0.09</v>
      </c>
      <c r="F30" s="17">
        <v>0.1</v>
      </c>
      <c r="G30" s="9">
        <v>0.10795120000000001</v>
      </c>
      <c r="H30" s="64">
        <f t="shared" ref="H30:H61" si="0">G30*1.05</f>
        <v>0.11334876000000002</v>
      </c>
    </row>
    <row r="31" spans="1:8" s="15" customFormat="1" ht="13.2" customHeight="1">
      <c r="A31" s="11" t="s">
        <v>64</v>
      </c>
      <c r="B31" s="16" t="s">
        <v>65</v>
      </c>
      <c r="C31" s="13" t="s">
        <v>38</v>
      </c>
      <c r="D31" s="8">
        <f>G31*12*C$3</f>
        <v>614.41504992</v>
      </c>
      <c r="E31" s="17">
        <v>0.03</v>
      </c>
      <c r="F31" s="17">
        <v>0.03</v>
      </c>
      <c r="G31" s="9">
        <v>3.2385360000000002E-2</v>
      </c>
      <c r="H31" s="64">
        <f t="shared" si="0"/>
        <v>3.4004628000000002E-2</v>
      </c>
    </row>
    <row r="32" spans="1:8" s="15" customFormat="1" ht="13.2" customHeight="1">
      <c r="A32" s="11" t="s">
        <v>66</v>
      </c>
      <c r="B32" s="16" t="s">
        <v>67</v>
      </c>
      <c r="C32" s="13" t="s">
        <v>38</v>
      </c>
      <c r="D32" s="8">
        <f>G32*12*C$3</f>
        <v>204.80501664000002</v>
      </c>
      <c r="E32" s="17">
        <v>0.01</v>
      </c>
      <c r="F32" s="17">
        <v>0.01</v>
      </c>
      <c r="G32" s="9">
        <v>1.079512E-2</v>
      </c>
      <c r="H32" s="64">
        <f t="shared" si="0"/>
        <v>1.1334876000000001E-2</v>
      </c>
    </row>
    <row r="33" spans="1:8" ht="12.75" customHeight="1">
      <c r="A33" s="6" t="s">
        <v>68</v>
      </c>
      <c r="B33" s="18" t="s">
        <v>69</v>
      </c>
      <c r="C33" s="19"/>
      <c r="D33" s="8"/>
      <c r="E33" s="20"/>
      <c r="F33" s="17"/>
      <c r="G33" s="9"/>
      <c r="H33" s="64">
        <f t="shared" si="0"/>
        <v>0</v>
      </c>
    </row>
    <row r="34" spans="1:8" s="15" customFormat="1" ht="13.2" customHeight="1">
      <c r="A34" s="11" t="s">
        <v>70</v>
      </c>
      <c r="B34" s="12" t="s">
        <v>71</v>
      </c>
      <c r="C34" s="13" t="s">
        <v>72</v>
      </c>
      <c r="D34" s="8">
        <f>G34*12*C$3</f>
        <v>0</v>
      </c>
      <c r="E34" s="17">
        <v>0.33</v>
      </c>
      <c r="F34" s="17">
        <v>0.35</v>
      </c>
      <c r="G34" s="9"/>
      <c r="H34" s="64">
        <f t="shared" si="0"/>
        <v>0</v>
      </c>
    </row>
    <row r="35" spans="1:8" ht="13.2" customHeight="1">
      <c r="A35" s="11" t="s">
        <v>73</v>
      </c>
      <c r="B35" s="12" t="s">
        <v>74</v>
      </c>
      <c r="C35" s="13" t="s">
        <v>75</v>
      </c>
      <c r="D35" s="8">
        <f>G35*12*C$3</f>
        <v>1843.2451497600002</v>
      </c>
      <c r="E35" s="17">
        <v>0.08</v>
      </c>
      <c r="F35" s="17">
        <v>0.09</v>
      </c>
      <c r="G35" s="9">
        <v>9.7156080000000006E-2</v>
      </c>
      <c r="H35" s="64">
        <f t="shared" si="0"/>
        <v>0.10201388400000001</v>
      </c>
    </row>
    <row r="36" spans="1:8" s="15" customFormat="1" ht="13.2" customHeight="1">
      <c r="A36" s="11" t="s">
        <v>76</v>
      </c>
      <c r="B36" s="12" t="s">
        <v>77</v>
      </c>
      <c r="C36" s="13" t="s">
        <v>78</v>
      </c>
      <c r="D36" s="8">
        <f>G36*12*C$3</f>
        <v>0</v>
      </c>
      <c r="E36" s="17">
        <v>0.2</v>
      </c>
      <c r="F36" s="17">
        <v>0.21</v>
      </c>
      <c r="G36" s="9"/>
      <c r="H36" s="64">
        <f t="shared" si="0"/>
        <v>0</v>
      </c>
    </row>
    <row r="37" spans="1:8" s="15" customFormat="1" ht="13.2" customHeight="1">
      <c r="A37" s="11" t="s">
        <v>79</v>
      </c>
      <c r="B37" s="12" t="s">
        <v>80</v>
      </c>
      <c r="C37" s="13" t="s">
        <v>38</v>
      </c>
      <c r="D37" s="8">
        <f>G37*12*C$3</f>
        <v>3276.8802662400003</v>
      </c>
      <c r="E37" s="17">
        <v>0.15</v>
      </c>
      <c r="F37" s="17">
        <v>0.16</v>
      </c>
      <c r="G37" s="9">
        <v>0.17272192</v>
      </c>
      <c r="H37" s="64">
        <f t="shared" si="0"/>
        <v>0.18135801600000001</v>
      </c>
    </row>
    <row r="38" spans="1:8" s="15" customFormat="1" ht="27" customHeight="1">
      <c r="A38" s="11" t="s">
        <v>81</v>
      </c>
      <c r="B38" s="12" t="s">
        <v>82</v>
      </c>
      <c r="C38" s="13" t="s">
        <v>83</v>
      </c>
      <c r="D38" s="8">
        <f>G38*12*C$3</f>
        <v>0</v>
      </c>
      <c r="E38" s="17">
        <v>0.19</v>
      </c>
      <c r="F38" s="17">
        <v>0.2</v>
      </c>
      <c r="G38" s="9"/>
      <c r="H38" s="64">
        <f t="shared" si="0"/>
        <v>0</v>
      </c>
    </row>
    <row r="39" spans="1:8" ht="24.6" customHeight="1">
      <c r="A39" s="6" t="s">
        <v>84</v>
      </c>
      <c r="B39" s="18" t="s">
        <v>85</v>
      </c>
      <c r="C39" s="19"/>
      <c r="D39" s="8"/>
      <c r="E39" s="20"/>
      <c r="F39" s="17"/>
      <c r="G39" s="9"/>
      <c r="H39" s="64">
        <f t="shared" si="0"/>
        <v>0</v>
      </c>
    </row>
    <row r="40" spans="1:8" ht="13.2" customHeight="1">
      <c r="A40" s="11" t="s">
        <v>86</v>
      </c>
      <c r="B40" s="12" t="s">
        <v>87</v>
      </c>
      <c r="C40" s="13" t="s">
        <v>38</v>
      </c>
      <c r="D40" s="8">
        <f t="shared" ref="D40:D50" si="1">G40*12*C$3</f>
        <v>5324.9304326399997</v>
      </c>
      <c r="E40" s="17">
        <v>0.24</v>
      </c>
      <c r="F40" s="17">
        <v>0.26</v>
      </c>
      <c r="G40" s="9">
        <v>0.28067312</v>
      </c>
      <c r="H40" s="64">
        <f t="shared" si="0"/>
        <v>0.294706776</v>
      </c>
    </row>
    <row r="41" spans="1:8" ht="13.2" customHeight="1">
      <c r="A41" s="11" t="s">
        <v>88</v>
      </c>
      <c r="B41" s="21" t="s">
        <v>89</v>
      </c>
      <c r="C41" s="13" t="s">
        <v>38</v>
      </c>
      <c r="D41" s="8">
        <f t="shared" si="1"/>
        <v>614.41504992</v>
      </c>
      <c r="E41" s="17">
        <v>0.03</v>
      </c>
      <c r="F41" s="17">
        <v>0.03</v>
      </c>
      <c r="G41" s="9">
        <v>3.2385360000000002E-2</v>
      </c>
      <c r="H41" s="64">
        <f t="shared" si="0"/>
        <v>3.4004628000000002E-2</v>
      </c>
    </row>
    <row r="42" spans="1:8" ht="13.2" customHeight="1">
      <c r="A42" s="11" t="s">
        <v>90</v>
      </c>
      <c r="B42" s="12" t="s">
        <v>91</v>
      </c>
      <c r="C42" s="13" t="s">
        <v>92</v>
      </c>
      <c r="D42" s="8">
        <f t="shared" si="1"/>
        <v>6553.7605324800006</v>
      </c>
      <c r="E42" s="17">
        <v>0.3</v>
      </c>
      <c r="F42" s="17">
        <v>0.32</v>
      </c>
      <c r="G42" s="9">
        <v>0.34544384</v>
      </c>
      <c r="H42" s="64">
        <f t="shared" si="0"/>
        <v>0.36271603200000002</v>
      </c>
    </row>
    <row r="43" spans="1:8" ht="13.2" customHeight="1">
      <c r="A43" s="11" t="s">
        <v>93</v>
      </c>
      <c r="B43" s="5" t="s">
        <v>94</v>
      </c>
      <c r="C43" s="13" t="s">
        <v>38</v>
      </c>
      <c r="D43" s="8">
        <f t="shared" si="1"/>
        <v>409.61003328000004</v>
      </c>
      <c r="E43" s="17">
        <v>0.02</v>
      </c>
      <c r="F43" s="17">
        <v>0.02</v>
      </c>
      <c r="G43" s="9">
        <v>2.159024E-2</v>
      </c>
      <c r="H43" s="64">
        <f t="shared" si="0"/>
        <v>2.2669752000000001E-2</v>
      </c>
    </row>
    <row r="44" spans="1:8" ht="13.2" customHeight="1">
      <c r="A44" s="11" t="s">
        <v>95</v>
      </c>
      <c r="B44" s="5" t="s">
        <v>96</v>
      </c>
      <c r="C44" s="13" t="s">
        <v>97</v>
      </c>
      <c r="D44" s="8">
        <f t="shared" si="1"/>
        <v>6553.7605324800006</v>
      </c>
      <c r="E44" s="17">
        <v>0.3</v>
      </c>
      <c r="F44" s="17">
        <v>0.32</v>
      </c>
      <c r="G44" s="9">
        <v>0.34544384</v>
      </c>
      <c r="H44" s="64">
        <f t="shared" si="0"/>
        <v>0.36271603200000002</v>
      </c>
    </row>
    <row r="45" spans="1:8" ht="13.2" customHeight="1">
      <c r="A45" s="11" t="s">
        <v>98</v>
      </c>
      <c r="B45" s="5" t="s">
        <v>99</v>
      </c>
      <c r="C45" s="13" t="s">
        <v>38</v>
      </c>
      <c r="D45" s="8">
        <f t="shared" si="1"/>
        <v>2662.4652163199999</v>
      </c>
      <c r="E45" s="17">
        <v>0.12</v>
      </c>
      <c r="F45" s="17">
        <v>0.13</v>
      </c>
      <c r="G45" s="9">
        <v>0.14033656</v>
      </c>
      <c r="H45" s="64">
        <f t="shared" si="0"/>
        <v>0.147353388</v>
      </c>
    </row>
    <row r="46" spans="1:8" s="15" customFormat="1" ht="13.2" customHeight="1">
      <c r="A46" s="11" t="s">
        <v>100</v>
      </c>
      <c r="B46" s="5" t="s">
        <v>101</v>
      </c>
      <c r="C46" s="13" t="s">
        <v>38</v>
      </c>
      <c r="D46" s="8">
        <f t="shared" si="1"/>
        <v>1843.2451497600002</v>
      </c>
      <c r="E46" s="17">
        <v>0.08</v>
      </c>
      <c r="F46" s="17">
        <v>0.09</v>
      </c>
      <c r="G46" s="9">
        <v>9.7156080000000006E-2</v>
      </c>
      <c r="H46" s="64">
        <f t="shared" si="0"/>
        <v>0.10201388400000001</v>
      </c>
    </row>
    <row r="47" spans="1:8" ht="13.2" customHeight="1">
      <c r="A47" s="22" t="s">
        <v>102</v>
      </c>
      <c r="B47" s="5" t="s">
        <v>103</v>
      </c>
      <c r="C47" s="13" t="s">
        <v>25</v>
      </c>
      <c r="D47" s="8">
        <f t="shared" si="1"/>
        <v>11264.275915200002</v>
      </c>
      <c r="E47" s="17">
        <v>0.52</v>
      </c>
      <c r="F47" s="17">
        <v>0.55000000000000004</v>
      </c>
      <c r="G47" s="9">
        <v>0.59373160000000003</v>
      </c>
      <c r="H47" s="64">
        <f t="shared" si="0"/>
        <v>0.62341818000000004</v>
      </c>
    </row>
    <row r="48" spans="1:8" ht="13.2" customHeight="1">
      <c r="A48" s="11" t="s">
        <v>104</v>
      </c>
      <c r="B48" s="5" t="s">
        <v>105</v>
      </c>
      <c r="C48" s="13" t="s">
        <v>106</v>
      </c>
      <c r="D48" s="8">
        <f t="shared" si="1"/>
        <v>819.22006656000008</v>
      </c>
      <c r="E48" s="17">
        <v>0.04</v>
      </c>
      <c r="F48" s="17">
        <v>0.04</v>
      </c>
      <c r="G48" s="9">
        <v>4.318048E-2</v>
      </c>
      <c r="H48" s="64">
        <f t="shared" si="0"/>
        <v>4.5339504000000003E-2</v>
      </c>
    </row>
    <row r="49" spans="1:9" ht="13.2" customHeight="1">
      <c r="A49" s="11" t="s">
        <v>107</v>
      </c>
      <c r="B49" s="5" t="s">
        <v>108</v>
      </c>
      <c r="C49" s="13" t="s">
        <v>106</v>
      </c>
      <c r="D49" s="8">
        <f t="shared" si="1"/>
        <v>1228.83009984</v>
      </c>
      <c r="E49" s="17">
        <v>0.06</v>
      </c>
      <c r="F49" s="17">
        <v>0.06</v>
      </c>
      <c r="G49" s="9">
        <v>6.4770720000000004E-2</v>
      </c>
      <c r="H49" s="64">
        <f t="shared" si="0"/>
        <v>6.8009256000000004E-2</v>
      </c>
    </row>
    <row r="50" spans="1:9" ht="13.2" customHeight="1">
      <c r="A50" s="11" t="s">
        <v>109</v>
      </c>
      <c r="B50" s="5" t="s">
        <v>110</v>
      </c>
      <c r="C50" s="13" t="s">
        <v>97</v>
      </c>
      <c r="D50" s="8">
        <f t="shared" si="1"/>
        <v>1024.0250832000002</v>
      </c>
      <c r="E50" s="17">
        <v>0.05</v>
      </c>
      <c r="F50" s="17">
        <v>0.05</v>
      </c>
      <c r="G50" s="9">
        <v>5.3975600000000006E-2</v>
      </c>
      <c r="H50" s="64">
        <f t="shared" si="0"/>
        <v>5.667438000000001E-2</v>
      </c>
    </row>
    <row r="51" spans="1:9" s="26" customFormat="1" ht="12.75" customHeight="1">
      <c r="A51" s="6" t="s">
        <v>111</v>
      </c>
      <c r="B51" s="23" t="s">
        <v>112</v>
      </c>
      <c r="C51" s="24"/>
      <c r="D51" s="8"/>
      <c r="E51" s="25"/>
      <c r="F51" s="17"/>
      <c r="G51" s="9"/>
      <c r="H51" s="64">
        <f t="shared" si="0"/>
        <v>0</v>
      </c>
    </row>
    <row r="52" spans="1:9" s="15" customFormat="1" ht="13.2" customHeight="1">
      <c r="A52" s="11" t="s">
        <v>113</v>
      </c>
      <c r="B52" s="5" t="s">
        <v>114</v>
      </c>
      <c r="C52" s="13" t="s">
        <v>115</v>
      </c>
      <c r="D52" s="8">
        <f>G52*12*C$3</f>
        <v>614.41504992</v>
      </c>
      <c r="E52" s="17">
        <v>0.03</v>
      </c>
      <c r="F52" s="17">
        <v>0.03</v>
      </c>
      <c r="G52" s="9">
        <v>3.2385360000000002E-2</v>
      </c>
      <c r="H52" s="64">
        <f t="shared" si="0"/>
        <v>3.4004628000000002E-2</v>
      </c>
    </row>
    <row r="53" spans="1:9" s="15" customFormat="1" ht="13.2" customHeight="1">
      <c r="A53" s="11" t="s">
        <v>116</v>
      </c>
      <c r="B53" s="5" t="s">
        <v>117</v>
      </c>
      <c r="C53" s="13" t="s">
        <v>38</v>
      </c>
      <c r="D53" s="8">
        <f>G53*12*C$3</f>
        <v>614.41504992</v>
      </c>
      <c r="E53" s="17">
        <v>0.03</v>
      </c>
      <c r="F53" s="17">
        <v>0.03</v>
      </c>
      <c r="G53" s="9">
        <v>3.2385360000000002E-2</v>
      </c>
      <c r="H53" s="64">
        <f t="shared" si="0"/>
        <v>3.4004628000000002E-2</v>
      </c>
    </row>
    <row r="54" spans="1:9" ht="12.75" customHeight="1">
      <c r="A54" s="40" t="s">
        <v>118</v>
      </c>
      <c r="B54" s="41"/>
      <c r="C54" s="41"/>
      <c r="D54" s="41"/>
      <c r="E54" s="41"/>
      <c r="F54" s="41"/>
      <c r="G54" s="42"/>
      <c r="H54" s="64">
        <f t="shared" si="0"/>
        <v>0</v>
      </c>
    </row>
    <row r="55" spans="1:9" ht="13.2" customHeight="1">
      <c r="A55" s="4" t="s">
        <v>119</v>
      </c>
      <c r="B55" s="27" t="s">
        <v>120</v>
      </c>
      <c r="C55" s="28" t="s">
        <v>97</v>
      </c>
      <c r="D55" s="8">
        <f t="shared" ref="D55:D62" si="2">G55*12*C$3</f>
        <v>25944.589440000003</v>
      </c>
      <c r="E55" s="17">
        <v>1.18</v>
      </c>
      <c r="F55" s="17">
        <v>1.26</v>
      </c>
      <c r="G55" s="9">
        <v>1.3675200000000001</v>
      </c>
      <c r="H55" s="64">
        <f t="shared" si="0"/>
        <v>1.4358960000000001</v>
      </c>
    </row>
    <row r="56" spans="1:9" ht="13.2" customHeight="1">
      <c r="A56" s="4" t="s">
        <v>121</v>
      </c>
      <c r="B56" s="5" t="s">
        <v>122</v>
      </c>
      <c r="C56" s="29" t="s">
        <v>97</v>
      </c>
      <c r="D56" s="8">
        <f t="shared" si="2"/>
        <v>1179.29952</v>
      </c>
      <c r="E56" s="17">
        <v>0.05</v>
      </c>
      <c r="F56" s="17">
        <v>0.05</v>
      </c>
      <c r="G56" s="9">
        <v>6.216E-2</v>
      </c>
      <c r="H56" s="64">
        <f t="shared" si="0"/>
        <v>6.5268000000000007E-2</v>
      </c>
    </row>
    <row r="57" spans="1:9" ht="13.2" customHeight="1">
      <c r="A57" s="4" t="s">
        <v>123</v>
      </c>
      <c r="B57" s="5" t="s">
        <v>124</v>
      </c>
      <c r="C57" s="29" t="s">
        <v>25</v>
      </c>
      <c r="D57" s="8">
        <f t="shared" si="2"/>
        <v>1965.4992000000002</v>
      </c>
      <c r="E57" s="17">
        <v>0.08</v>
      </c>
      <c r="F57" s="17">
        <v>0.09</v>
      </c>
      <c r="G57" s="9">
        <v>0.10360000000000001</v>
      </c>
      <c r="H57" s="64">
        <f t="shared" si="0"/>
        <v>0.10878000000000002</v>
      </c>
    </row>
    <row r="58" spans="1:9" ht="13.2" customHeight="1">
      <c r="A58" s="4" t="s">
        <v>125</v>
      </c>
      <c r="B58" s="5" t="s">
        <v>126</v>
      </c>
      <c r="C58" s="29" t="s">
        <v>97</v>
      </c>
      <c r="D58" s="8">
        <f t="shared" si="2"/>
        <v>4096.1003328000006</v>
      </c>
      <c r="E58" s="17">
        <v>0.19</v>
      </c>
      <c r="F58" s="17">
        <v>0.2</v>
      </c>
      <c r="G58" s="9">
        <v>0.21590240000000002</v>
      </c>
      <c r="H58" s="64">
        <f t="shared" si="0"/>
        <v>0.22669752000000004</v>
      </c>
    </row>
    <row r="59" spans="1:9" ht="13.2" customHeight="1">
      <c r="A59" s="4" t="s">
        <v>127</v>
      </c>
      <c r="B59" s="5" t="s">
        <v>128</v>
      </c>
      <c r="C59" s="29" t="s">
        <v>97</v>
      </c>
      <c r="D59" s="8">
        <f t="shared" si="2"/>
        <v>30326.227479360001</v>
      </c>
      <c r="E59" s="17">
        <v>1.4</v>
      </c>
      <c r="F59" s="17">
        <v>1.49</v>
      </c>
      <c r="G59" s="9">
        <v>1.5984728800000001</v>
      </c>
      <c r="H59" s="64">
        <f t="shared" si="0"/>
        <v>1.6783965240000003</v>
      </c>
    </row>
    <row r="60" spans="1:9" ht="13.2" customHeight="1">
      <c r="A60" s="4" t="s">
        <v>129</v>
      </c>
      <c r="B60" s="5" t="s">
        <v>130</v>
      </c>
      <c r="C60" s="29" t="s">
        <v>97</v>
      </c>
      <c r="D60" s="8">
        <f t="shared" si="2"/>
        <v>3072.0752496</v>
      </c>
      <c r="E60" s="17">
        <v>0.14000000000000001</v>
      </c>
      <c r="F60" s="17">
        <v>0.15</v>
      </c>
      <c r="G60" s="9">
        <v>0.16192680000000001</v>
      </c>
      <c r="H60" s="64">
        <f t="shared" si="0"/>
        <v>0.17002314000000002</v>
      </c>
    </row>
    <row r="61" spans="1:9" ht="13.2" customHeight="1" thickBot="1">
      <c r="A61" s="4" t="s">
        <v>131</v>
      </c>
      <c r="B61" s="5" t="s">
        <v>132</v>
      </c>
      <c r="C61" s="29" t="s">
        <v>97</v>
      </c>
      <c r="D61" s="8">
        <f t="shared" si="2"/>
        <v>20480.501663999999</v>
      </c>
      <c r="E61" s="17">
        <v>0.94</v>
      </c>
      <c r="F61" s="17">
        <v>1</v>
      </c>
      <c r="G61" s="9">
        <v>1.079512</v>
      </c>
      <c r="H61" s="64">
        <f t="shared" si="0"/>
        <v>1.1334876</v>
      </c>
    </row>
    <row r="62" spans="1:9" s="26" customFormat="1" ht="13.2" customHeight="1" thickBot="1">
      <c r="A62" s="30" t="s">
        <v>133</v>
      </c>
      <c r="B62" s="31"/>
      <c r="C62" s="32"/>
      <c r="D62" s="65">
        <f t="shared" si="2"/>
        <v>227853.72</v>
      </c>
      <c r="E62" s="33">
        <v>10.43</v>
      </c>
      <c r="F62" s="66">
        <v>11.11</v>
      </c>
      <c r="G62" s="67">
        <v>12.01</v>
      </c>
      <c r="H62" s="68">
        <f>G62*1.05</f>
        <v>12.6105</v>
      </c>
      <c r="I62" s="34">
        <f>H5+H27+H55+H56+H57+H58+H59+H60+H61</f>
        <v>12.609548783999999</v>
      </c>
    </row>
    <row r="63" spans="1:9" ht="13.2" hidden="1" customHeight="1" thickBot="1">
      <c r="A63" s="47" t="s">
        <v>134</v>
      </c>
      <c r="B63" s="48" t="s">
        <v>135</v>
      </c>
      <c r="C63" s="49" t="s">
        <v>97</v>
      </c>
      <c r="D63" s="50" t="s">
        <v>136</v>
      </c>
      <c r="E63" s="51">
        <v>0.37</v>
      </c>
      <c r="F63" s="52">
        <v>0.39</v>
      </c>
      <c r="G63" s="53"/>
      <c r="H63" s="54"/>
    </row>
    <row r="64" spans="1:9" ht="13.2" hidden="1" customHeight="1" thickTop="1" thickBot="1">
      <c r="A64" s="35" t="s">
        <v>137</v>
      </c>
      <c r="B64" s="36"/>
      <c r="C64" s="37"/>
      <c r="D64" s="8">
        <f>G64*12*C$3</f>
        <v>227853.72</v>
      </c>
      <c r="E64" s="38">
        <v>10.8</v>
      </c>
      <c r="F64" s="38">
        <v>11.5</v>
      </c>
      <c r="G64" s="38">
        <f>G62</f>
        <v>12.01</v>
      </c>
      <c r="H64" s="34"/>
    </row>
    <row r="65" spans="7:8" hidden="1">
      <c r="G65" s="43">
        <v>12.01</v>
      </c>
      <c r="H65" s="44">
        <f>G65*1.05</f>
        <v>12.6105</v>
      </c>
    </row>
  </sheetData>
  <mergeCells count="4">
    <mergeCell ref="A1:H1"/>
    <mergeCell ref="A4:G4"/>
    <mergeCell ref="A26:G26"/>
    <mergeCell ref="A54:G54"/>
  </mergeCells>
  <pageMargins left="0.74791666666666701" right="0.74791666666666701" top="0.23611111111111099" bottom="0.27569444444444402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dc:description/>
  <cp:lastModifiedBy>Sapognikova</cp:lastModifiedBy>
  <cp:revision>5</cp:revision>
  <cp:lastPrinted>2016-05-12T09:25:42Z</cp:lastPrinted>
  <dcterms:created xsi:type="dcterms:W3CDTF">2011-09-20T07:13:12Z</dcterms:created>
  <dcterms:modified xsi:type="dcterms:W3CDTF">2021-11-18T09:39:09Z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1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