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БЕЛГОРОД\2022 г\Перечни Белгород с 01.09.22\"/>
    </mc:Choice>
  </mc:AlternateContent>
  <bookViews>
    <workbookView xWindow="0" yWindow="0" windowWidth="23040" windowHeight="8616" tabRatio="889"/>
  </bookViews>
  <sheets>
    <sheet name="Перечень" sheetId="18" r:id="rId1"/>
  </sheets>
  <calcPr calcId="162913"/>
</workbook>
</file>

<file path=xl/calcChain.xml><?xml version="1.0" encoding="utf-8"?>
<calcChain xmlns="http://schemas.openxmlformats.org/spreadsheetml/2006/main">
  <c r="H107" i="18" l="1"/>
  <c r="J107" i="18"/>
  <c r="I107" i="18"/>
  <c r="I109" i="18" s="1"/>
  <c r="H73" i="18"/>
  <c r="I73" i="18" s="1"/>
  <c r="J73" i="18"/>
  <c r="H74" i="18"/>
  <c r="I74" i="18" s="1"/>
  <c r="J74" i="18"/>
  <c r="H75" i="18"/>
  <c r="I75" i="18"/>
  <c r="J75" i="18"/>
  <c r="H76" i="18"/>
  <c r="I76" i="18"/>
  <c r="J76" i="18"/>
  <c r="H77" i="18"/>
  <c r="I77" i="18" s="1"/>
  <c r="J77" i="18"/>
  <c r="H78" i="18"/>
  <c r="I78" i="18" s="1"/>
  <c r="J78" i="18"/>
  <c r="H79" i="18"/>
  <c r="I79" i="18"/>
  <c r="J79" i="18"/>
  <c r="H80" i="18"/>
  <c r="I80" i="18" s="1"/>
  <c r="J80" i="18"/>
  <c r="H81" i="18"/>
  <c r="I81" i="18"/>
  <c r="J81" i="18"/>
  <c r="H82" i="18"/>
  <c r="I82" i="18" s="1"/>
  <c r="J82" i="18"/>
  <c r="H83" i="18"/>
  <c r="I83" i="18" s="1"/>
  <c r="J83" i="18"/>
  <c r="H84" i="18"/>
  <c r="I84" i="18"/>
  <c r="J84" i="18"/>
  <c r="H85" i="18"/>
  <c r="I85" i="18"/>
  <c r="J85" i="18"/>
  <c r="H86" i="18"/>
  <c r="I86" i="18" s="1"/>
  <c r="J86" i="18"/>
  <c r="H87" i="18"/>
  <c r="I87" i="18"/>
  <c r="J87" i="18"/>
  <c r="H88" i="18"/>
  <c r="I88" i="18"/>
  <c r="J88" i="18"/>
  <c r="H89" i="18"/>
  <c r="I89" i="18" s="1"/>
  <c r="J89" i="18"/>
  <c r="H90" i="18"/>
  <c r="I90" i="18" s="1"/>
  <c r="J90" i="18"/>
  <c r="H91" i="18"/>
  <c r="I91" i="18"/>
  <c r="J91" i="18"/>
  <c r="H92" i="18"/>
  <c r="I92" i="18"/>
  <c r="J92" i="18"/>
  <c r="H93" i="18"/>
  <c r="I93" i="18" s="1"/>
  <c r="J93" i="18"/>
  <c r="H94" i="18"/>
  <c r="I94" i="18" s="1"/>
  <c r="J94" i="18"/>
  <c r="H95" i="18"/>
  <c r="I95" i="18"/>
  <c r="J95" i="18"/>
  <c r="H96" i="18"/>
  <c r="I96" i="18" s="1"/>
  <c r="J96" i="18"/>
  <c r="H97" i="18"/>
  <c r="I97" i="18"/>
  <c r="J97" i="18"/>
  <c r="H98" i="18"/>
  <c r="I98" i="18" s="1"/>
  <c r="J98" i="18"/>
  <c r="H99" i="18"/>
  <c r="I99" i="18" s="1"/>
  <c r="J99" i="18"/>
  <c r="H100" i="18"/>
  <c r="I100" i="18"/>
  <c r="J100" i="18"/>
  <c r="H101" i="18"/>
  <c r="I101" i="18"/>
  <c r="J101" i="18"/>
  <c r="H102" i="18"/>
  <c r="I102" i="18" s="1"/>
  <c r="J102" i="18"/>
  <c r="H103" i="18"/>
  <c r="I103" i="18"/>
  <c r="J103" i="18"/>
  <c r="H104" i="18"/>
  <c r="I104" i="18"/>
  <c r="J104" i="18"/>
  <c r="H105" i="18"/>
  <c r="I105" i="18" s="1"/>
  <c r="J105" i="18"/>
  <c r="H106" i="18"/>
  <c r="I106" i="18" s="1"/>
  <c r="J106" i="18"/>
  <c r="H108" i="18"/>
  <c r="I108" i="18"/>
  <c r="J108" i="18"/>
  <c r="H109" i="18"/>
  <c r="J109" i="18"/>
  <c r="H70" i="18"/>
  <c r="I70" i="18" s="1"/>
  <c r="J70" i="18"/>
  <c r="J72" i="18"/>
  <c r="H72" i="18"/>
  <c r="I72" i="18" s="1"/>
  <c r="J42" i="18"/>
  <c r="H42" i="18"/>
  <c r="I42" i="18" s="1"/>
  <c r="J40" i="18"/>
  <c r="H40" i="18"/>
  <c r="I40" i="18" s="1"/>
  <c r="J25" i="18"/>
  <c r="H25" i="18"/>
  <c r="I25" i="18" s="1"/>
  <c r="J17" i="18"/>
  <c r="H17" i="18"/>
  <c r="I17" i="18" s="1"/>
  <c r="I7" i="18"/>
  <c r="J7" i="18"/>
  <c r="H7" i="18"/>
</calcChain>
</file>

<file path=xl/sharedStrings.xml><?xml version="1.0" encoding="utf-8"?>
<sst xmlns="http://schemas.openxmlformats.org/spreadsheetml/2006/main" count="291" uniqueCount="235">
  <si>
    <t>Итого</t>
  </si>
  <si>
    <t>Очистка кровли от мусора и грязи</t>
  </si>
  <si>
    <t>Прочистка ливнестоков</t>
  </si>
  <si>
    <t>Ревизия вентилей в местах общего пользования</t>
  </si>
  <si>
    <t>Устранение засоров внутренних канализационных трубопроводов</t>
  </si>
  <si>
    <t>Ремонт электрощитов</t>
  </si>
  <si>
    <t>По мере необходимости</t>
  </si>
  <si>
    <t>1 раз в год</t>
  </si>
  <si>
    <t>Техническое обслуживание внутридомовых инженерных сетей и МОП</t>
  </si>
  <si>
    <t>Вид работ</t>
  </si>
  <si>
    <t>Периодичность</t>
  </si>
  <si>
    <t>Годовая плата (рублей)</t>
  </si>
  <si>
    <t>I.  Содержание помещений общего пользования</t>
  </si>
  <si>
    <t>1.</t>
  </si>
  <si>
    <t>Работы по уборке лестничных клеток</t>
  </si>
  <si>
    <t>1.1.</t>
  </si>
  <si>
    <t>Влажное подметание лестничных площадок и маршей нижних трех этажей</t>
  </si>
  <si>
    <t>1.2.</t>
  </si>
  <si>
    <t>Влажное подметание лестничных площадок и маршей выше третьего этажа</t>
  </si>
  <si>
    <t>1 раз в неделю</t>
  </si>
  <si>
    <t>1.3.</t>
  </si>
  <si>
    <t>2 раза в год</t>
  </si>
  <si>
    <t>1.4.</t>
  </si>
  <si>
    <t>Мытье лестничных площадок и маршей</t>
  </si>
  <si>
    <t>1.5.</t>
  </si>
  <si>
    <t>Обметание пыли с потолков</t>
  </si>
  <si>
    <t>1.6.</t>
  </si>
  <si>
    <t>2.</t>
  </si>
  <si>
    <t>Работы по уборке придомовой территории</t>
  </si>
  <si>
    <t>2.1.</t>
  </si>
  <si>
    <t>Холодный период</t>
  </si>
  <si>
    <t>Подметание свежевыпавшего снега толщиной до 2 см</t>
  </si>
  <si>
    <t>1 раз в сутки в дни снегопада</t>
  </si>
  <si>
    <t>Сдвигание свежевыпавшего снега толщиной слоя свыше 2 см</t>
  </si>
  <si>
    <t>Через 3 часа во время снегопада</t>
  </si>
  <si>
    <t>2 раза в сутки во время гололеда</t>
  </si>
  <si>
    <t>Очистка территорий от наледи и льда</t>
  </si>
  <si>
    <t>Очистка урн от мусора</t>
  </si>
  <si>
    <t>1 раз в сутки</t>
  </si>
  <si>
    <t>2.2.</t>
  </si>
  <si>
    <t>Теплый период</t>
  </si>
  <si>
    <t>2.3.</t>
  </si>
  <si>
    <t xml:space="preserve">Прочие материальные затраты на санитарное содержание </t>
  </si>
  <si>
    <t>Постоянно</t>
  </si>
  <si>
    <t>2.4.</t>
  </si>
  <si>
    <t>3.1.</t>
  </si>
  <si>
    <t>4.1.</t>
  </si>
  <si>
    <t>4.2.</t>
  </si>
  <si>
    <t>Аварийное обслуживание</t>
  </si>
  <si>
    <t>4.3.</t>
  </si>
  <si>
    <t>4.4.</t>
  </si>
  <si>
    <t>4.4.1.</t>
  </si>
  <si>
    <t>4.4.2.</t>
  </si>
  <si>
    <t>Общие и частичные осмотры линий электрических сетей, арматуры, электрооборудования в подвальных помещениях</t>
  </si>
  <si>
    <t>Ремонт ВРУ</t>
  </si>
  <si>
    <t>5.1.</t>
  </si>
  <si>
    <t>5.2.</t>
  </si>
  <si>
    <t>5.3.</t>
  </si>
  <si>
    <t>Непредвиденные работы по текущему ремонту общего имущества жилого дома</t>
  </si>
  <si>
    <t>Услуги ООО "РРКЦ"</t>
  </si>
  <si>
    <t>Профосмотры конструктивных элементов, в том числе:</t>
  </si>
  <si>
    <t>3.1.1.</t>
  </si>
  <si>
    <t>Общие и частичные осмотры конструктивных элементов</t>
  </si>
  <si>
    <t>3.1.2.</t>
  </si>
  <si>
    <t>3.2.</t>
  </si>
  <si>
    <t>Ремонт конструктивных элементов</t>
  </si>
  <si>
    <t>3.2.1.</t>
  </si>
  <si>
    <t>3.2.2.</t>
  </si>
  <si>
    <t>3.2.3.</t>
  </si>
  <si>
    <t>3.3.</t>
  </si>
  <si>
    <t>Техническое обслуживание конструктивных элементов</t>
  </si>
  <si>
    <t>Утепление подвалов и подъездов</t>
  </si>
  <si>
    <t>Смазывание подъездных дверей</t>
  </si>
  <si>
    <t>Внешнее благоустройство</t>
  </si>
  <si>
    <t>Ремонт скамеек, качель и т.д.</t>
  </si>
  <si>
    <t>Подготовка к сезонной эксплуатации</t>
  </si>
  <si>
    <t>4.1.1.</t>
  </si>
  <si>
    <t>Подготовка к сезонной эксплуатации оборудования детских и спортивных площадок</t>
  </si>
  <si>
    <t>Общие и частичные осмотры и обследования</t>
  </si>
  <si>
    <t>4.2.1.</t>
  </si>
  <si>
    <t>3.</t>
  </si>
  <si>
    <t>Работы по ремонту и обслуживанию конструктивных элементов и внешнее благоустройство</t>
  </si>
  <si>
    <t>4.</t>
  </si>
  <si>
    <t>4.2.2.</t>
  </si>
  <si>
    <t>4.2.3.</t>
  </si>
  <si>
    <t>4.3.1.</t>
  </si>
  <si>
    <t>4.3.2.</t>
  </si>
  <si>
    <t>4.3.3.</t>
  </si>
  <si>
    <t>4.3.4.</t>
  </si>
  <si>
    <t>4.3.5.</t>
  </si>
  <si>
    <t>Мелкий ремонт</t>
  </si>
  <si>
    <t>Влажная протирка подоконников, оконных решеток, перил, чердачных лестниц, шкафов для электросчетчиков и слаботочных устройств</t>
  </si>
  <si>
    <t>Мытье стен, дверей, окон</t>
  </si>
  <si>
    <t>2 раз в год</t>
  </si>
  <si>
    <t>Влажная протирка почтовых ящиков</t>
  </si>
  <si>
    <t>Очистка металлических решеток и приямков. Уборка площадки перед входом в подъезд</t>
  </si>
  <si>
    <t>1.7.</t>
  </si>
  <si>
    <t>1.8.</t>
  </si>
  <si>
    <t>1 раз в месяц</t>
  </si>
  <si>
    <t>1 раз в двое суток в дни снегопада</t>
  </si>
  <si>
    <t>1 раз в 3 суток во время гололеда</t>
  </si>
  <si>
    <t>Подметание территории в дни без осадков</t>
  </si>
  <si>
    <t>1 раз в 2-е суток</t>
  </si>
  <si>
    <t>Подметание территорий в дни с осадками до 2 см</t>
  </si>
  <si>
    <t>1 раз в 2-е суток (70% территорий)</t>
  </si>
  <si>
    <t>Подметание территорий в дни с осадками свыше 2 см</t>
  </si>
  <si>
    <t>1 раз в 2-е суток (50% территорий)</t>
  </si>
  <si>
    <t>Затраты на охрану труда работников РЭС</t>
  </si>
  <si>
    <t>6 раз год</t>
  </si>
  <si>
    <t>4 раза в год</t>
  </si>
  <si>
    <t>По мере необходимости, но не менее 2-х раз в год</t>
  </si>
  <si>
    <t>Проверка и прочистка вентканалов</t>
  </si>
  <si>
    <t xml:space="preserve">Уборка газонов </t>
  </si>
  <si>
    <t>Посыпка территории песком или смесью песка с хлоридами</t>
  </si>
  <si>
    <t>Общие и частичные осмотры кровельных покрытий</t>
  </si>
  <si>
    <t>Частичный ремонт тротуарной плитки</t>
  </si>
  <si>
    <t>Очистка территорий от снега наносного происхождения (или подметание территорий, свободных от снежного покрова)</t>
  </si>
  <si>
    <t>Поливка газонов, зеленых насаждений</t>
  </si>
  <si>
    <t>Работы по техническому обслуживанию и ремонту внутридомового инженерного оборудования и МОП</t>
  </si>
  <si>
    <t>Укрепление козырьков, ограждений и перил крылец</t>
  </si>
  <si>
    <t>Закрытие слуховых окон, люков и входов на чердак</t>
  </si>
  <si>
    <t>Установка недостающих, частично разбитых и укрепление слабо укрепленных стекол в дверных и оконных заполнениях</t>
  </si>
  <si>
    <t>Укрепление и регулировка доводчиков</t>
  </si>
  <si>
    <t>Установка или укрепление ручек и шпингалетов на оконных и дверных заполнениях</t>
  </si>
  <si>
    <t>Закрытие подвальных и чердачных дверей, металлических решеток и лазов на замки</t>
  </si>
  <si>
    <t>Установка урн</t>
  </si>
  <si>
    <t>Окраска урн</t>
  </si>
  <si>
    <t>Смена или ремонт отмостки</t>
  </si>
  <si>
    <t>Восстановление приямков, входов в подвалы</t>
  </si>
  <si>
    <t>Восстановление поврежденных участков штукатурки и облицовки</t>
  </si>
  <si>
    <t>3.2.4.</t>
  </si>
  <si>
    <t>3.2.5.</t>
  </si>
  <si>
    <t>Смазывание замков тех. помещений</t>
  </si>
  <si>
    <t>Очистка тех. этажей от мусора со сбором его в тару и отноской в установленное место</t>
  </si>
  <si>
    <t>Уборка мусороприемных камер</t>
  </si>
  <si>
    <t>Укрепление защитной решетки водопроводной воронки</t>
  </si>
  <si>
    <t>Прочистка водопремной воронки внутреннего водостока</t>
  </si>
  <si>
    <t>Окраска решетчатых ограждений, оград, МАФ</t>
  </si>
  <si>
    <t>Осмотр системы ЦО. Внутриквартирные устройства</t>
  </si>
  <si>
    <t>Осмотр систем ЦО. Устройства в подвальных помещениях (7 мес. Отопительного сезона)</t>
  </si>
  <si>
    <t>4.1.2.</t>
  </si>
  <si>
    <t>Общие и частичные осмотры общедомовой системы холодного и горячего водоснабжения и водоотведения в технических помещениях</t>
  </si>
  <si>
    <t>7 раз в год</t>
  </si>
  <si>
    <t>4.3.6.</t>
  </si>
  <si>
    <t>Ремонт и тех.обслуживание задвижек ХВС и ГВС</t>
  </si>
  <si>
    <t>4 раза в неделю</t>
  </si>
  <si>
    <t>4.3.7.</t>
  </si>
  <si>
    <t>4.3.8.</t>
  </si>
  <si>
    <t>Техобслуживание ИТП</t>
  </si>
  <si>
    <t>Утилизация люминесцентных ламп</t>
  </si>
  <si>
    <t>4.2.4.</t>
  </si>
  <si>
    <t>4.2.5.</t>
  </si>
  <si>
    <t>Транспортные расходы</t>
  </si>
  <si>
    <t>Общие и частичные осмотры линий электрических сетей, арматуры, электрооборудования на лестничных площадках, снятие показаний потребленных коммунальных ресурсов</t>
  </si>
  <si>
    <t>12 раз в год</t>
  </si>
  <si>
    <t>Ликвидация воздушных пробок в системе центрального отопления (наладка системы - стояки)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</si>
  <si>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</si>
  <si>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</si>
  <si>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II.  Уборка мусоропроводов</t>
  </si>
  <si>
    <t>Работы по уборке мусоропроводов</t>
  </si>
  <si>
    <t>Удаление мусора из мусороприемных камер</t>
  </si>
  <si>
    <t>5 раз в неделю</t>
  </si>
  <si>
    <t>Уборка вокруг загрузочных клапанов мусоропровода</t>
  </si>
  <si>
    <t>Мойка нижней части ствола и шибера мусоропровода</t>
  </si>
  <si>
    <t>2.5.</t>
  </si>
  <si>
    <t>Дезинфекция мусоросборников</t>
  </si>
  <si>
    <t>1 раз в квартал</t>
  </si>
  <si>
    <t>2.6.</t>
  </si>
  <si>
    <t>Устранение засорений</t>
  </si>
  <si>
    <t>Содержание и текущий ремонт лифта</t>
  </si>
  <si>
    <t>III.  Уборка придомовой территории</t>
  </si>
  <si>
    <t>3.1.3.</t>
  </si>
  <si>
    <t>3.1.4.</t>
  </si>
  <si>
    <t>3.1.5.</t>
  </si>
  <si>
    <t>3.1.6.</t>
  </si>
  <si>
    <t>3.2.6.</t>
  </si>
  <si>
    <t>IV.  Ремонт и обслуживание конструктивных элементов и внешнее благоустройство</t>
  </si>
  <si>
    <t>4.3.9.</t>
  </si>
  <si>
    <t>4.4.3.</t>
  </si>
  <si>
    <t>4.4.4</t>
  </si>
  <si>
    <t>4.4.5.</t>
  </si>
  <si>
    <t>4.4.6.</t>
  </si>
  <si>
    <t>V.  Техническое обслуживание и ремонт внутридомового инженерного оборудования и МОП</t>
  </si>
  <si>
    <t>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</si>
  <si>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</si>
  <si>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</si>
  <si>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</si>
  <si>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</si>
  <si>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</si>
  <si>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</si>
  <si>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</si>
  <si>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</si>
  <si>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</si>
  <si>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</si>
  <si>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</si>
  <si>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5.3.3.</t>
  </si>
  <si>
    <t>5.3.4.</t>
  </si>
  <si>
    <t>5.3.5.</t>
  </si>
  <si>
    <t>5.3.6.</t>
  </si>
  <si>
    <t>5.3.7.</t>
  </si>
  <si>
    <t>5.3.8.</t>
  </si>
  <si>
    <t>5.3.9.</t>
  </si>
  <si>
    <t>5.4.</t>
  </si>
  <si>
    <t>5.4.1.</t>
  </si>
  <si>
    <t>5.4.2.</t>
  </si>
  <si>
    <t>VI.  Прочее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</si>
  <si>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</si>
  <si>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</si>
  <si>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</si>
  <si>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</si>
  <si>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</si>
  <si>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</si>
  <si>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</si>
  <si>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</si>
  <si>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</si>
  <si>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3 раза в год</t>
  </si>
  <si>
    <t>Стоимость на 1 м2 общей площади (рублей в месяц)</t>
  </si>
  <si>
    <t>Страхование ответственности ОПО</t>
  </si>
  <si>
    <t>Освидетельствование лифтового оборудования</t>
  </si>
  <si>
    <t>Измерение сопротивления электроэнергии</t>
  </si>
  <si>
    <t>Дезинсекция и дератизация подвалов</t>
  </si>
  <si>
    <t>Итого содержание жилья</t>
  </si>
  <si>
    <t>5.4.3.</t>
  </si>
  <si>
    <t>Техобслуживание подъездных дверей с домофоном</t>
  </si>
  <si>
    <t xml:space="preserve">Итого </t>
  </si>
  <si>
    <t>№ п/п</t>
  </si>
  <si>
    <r>
      <t>Площадь, м</t>
    </r>
    <r>
      <rPr>
        <vertAlign val="superscript"/>
        <sz val="10"/>
        <rFont val="Arial Cyr"/>
        <charset val="204"/>
      </rPr>
      <t>2</t>
    </r>
  </si>
  <si>
    <t>Затраты по управлению домом</t>
  </si>
  <si>
    <t>8.</t>
  </si>
  <si>
    <t>Годовая плата (рублей) с учетом индексации 5,0%</t>
  </si>
  <si>
    <t>Стоимость на 1 кв.м. с 01.09.2021 г</t>
  </si>
  <si>
    <t>ПЕРЕЧЕНЬ</t>
  </si>
  <si>
    <t>обязательных работ и услуг по содержанию и ремонту общего имущества собственников помещений в многоквартирном доме расположенном по адресу: г. Белгород,  ул. Лермонтова, 11 А</t>
  </si>
  <si>
    <t xml:space="preserve">Годовая плата (рублей) </t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</si>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</sst>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\ _₽_-;\-* #,##0.000\ _₽_-;_-* &quot;-&quot;??\ _₽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vertAlign val="superscript"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name val="Times New Roman CYR"/>
    </font>
    <font>
      <b/>
      <sz val="9"/>
      <name val="Times New Roman CYR"/>
    </font>
    <font>
      <b/>
      <sz val="9"/>
      <name val="Times New Roman CYR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164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164" fontId="6" fillId="0" borderId="1" xfId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64" fontId="5" fillId="2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64" fontId="6" fillId="0" borderId="1" xfId="1" applyFont="1" applyBorder="1" applyAlignment="1"/>
    <xf numFmtId="164" fontId="5" fillId="0" borderId="1" xfId="1" applyFont="1" applyBorder="1" applyAlignment="1"/>
    <xf numFmtId="164" fontId="5" fillId="2" borderId="1" xfId="1" applyFont="1" applyFill="1" applyBorder="1" applyAlignment="1"/>
    <xf numFmtId="164" fontId="6" fillId="0" borderId="3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1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4" fontId="6" fillId="0" borderId="14" xfId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5" fillId="0" borderId="15" xfId="0" applyNumberFormat="1" applyFont="1" applyBorder="1"/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/>
    <xf numFmtId="2" fontId="6" fillId="0" borderId="15" xfId="0" applyNumberFormat="1" applyFont="1" applyBorder="1" applyAlignment="1"/>
    <xf numFmtId="2" fontId="5" fillId="2" borderId="15" xfId="0" applyNumberFormat="1" applyFont="1" applyFill="1" applyBorder="1" applyAlignment="1"/>
    <xf numFmtId="0" fontId="8" fillId="0" borderId="5" xfId="0" applyFont="1" applyBorder="1" applyAlignment="1">
      <alignment horizontal="center" vertical="center" wrapText="1"/>
    </xf>
    <xf numFmtId="0" fontId="0" fillId="0" borderId="11" xfId="0" applyBorder="1"/>
    <xf numFmtId="165" fontId="0" fillId="0" borderId="11" xfId="0" applyNumberFormat="1" applyBorder="1"/>
    <xf numFmtId="0" fontId="0" fillId="0" borderId="11" xfId="0" applyFont="1" applyBorder="1"/>
    <xf numFmtId="0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7" xfId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164" fontId="5" fillId="0" borderId="17" xfId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164" fontId="5" fillId="0" borderId="21" xfId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4" fontId="0" fillId="0" borderId="0" xfId="0" applyNumberFormat="1"/>
    <xf numFmtId="4" fontId="9" fillId="0" borderId="10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4" fontId="0" fillId="0" borderId="12" xfId="0" applyNumberFormat="1" applyFont="1" applyBorder="1"/>
    <xf numFmtId="4" fontId="0" fillId="0" borderId="19" xfId="0" applyNumberFormat="1" applyBorder="1"/>
    <xf numFmtId="4" fontId="2" fillId="0" borderId="13" xfId="0" applyNumberFormat="1" applyFont="1" applyBorder="1"/>
    <xf numFmtId="4" fontId="0" fillId="0" borderId="24" xfId="0" applyNumberFormat="1" applyBorder="1"/>
    <xf numFmtId="4" fontId="0" fillId="0" borderId="0" xfId="0" applyNumberFormat="1" applyAlignment="1">
      <alignment horizontal="center" wrapText="1"/>
    </xf>
    <xf numFmtId="4" fontId="0" fillId="0" borderId="0" xfId="0" applyNumberFormat="1" applyFont="1"/>
    <xf numFmtId="165" fontId="0" fillId="0" borderId="16" xfId="0" applyNumberFormat="1" applyBorder="1"/>
    <xf numFmtId="165" fontId="0" fillId="0" borderId="23" xfId="0" applyNumberFormat="1" applyBorder="1"/>
    <xf numFmtId="165" fontId="2" fillId="0" borderId="2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J1" sqref="J1:J1048576"/>
    </sheetView>
  </sheetViews>
  <sheetFormatPr defaultRowHeight="13.2"/>
  <cols>
    <col min="1" max="1" width="7.5546875" style="12" bestFit="1" customWidth="1"/>
    <col min="2" max="2" width="53.33203125" customWidth="1"/>
    <col min="3" max="3" width="15.33203125" customWidth="1"/>
    <col min="4" max="4" width="13.6640625" hidden="1" customWidth="1"/>
    <col min="5" max="5" width="9.88671875" style="26" hidden="1" customWidth="1"/>
    <col min="6" max="6" width="13.109375" hidden="1" customWidth="1"/>
    <col min="7" max="7" width="12.109375" style="26" hidden="1" customWidth="1"/>
    <col min="8" max="8" width="17" customWidth="1"/>
    <col min="9" max="9" width="12.88671875" style="73" customWidth="1"/>
    <col min="10" max="10" width="14.5546875" style="73" hidden="1" customWidth="1"/>
    <col min="12" max="12" width="14.21875" customWidth="1"/>
    <col min="247" max="247" width="5" customWidth="1"/>
    <col min="248" max="248" width="20.88671875" customWidth="1"/>
    <col min="249" max="249" width="15.6640625" customWidth="1"/>
    <col min="250" max="250" width="10.109375" customWidth="1"/>
  </cols>
  <sheetData>
    <row r="1" spans="1:10" ht="22.2" customHeight="1">
      <c r="A1" s="85" t="s">
        <v>231</v>
      </c>
      <c r="B1" s="85"/>
      <c r="C1" s="85"/>
      <c r="D1" s="85"/>
      <c r="E1" s="85"/>
      <c r="F1" s="85"/>
      <c r="G1" s="85"/>
      <c r="H1" s="85"/>
      <c r="I1" s="85"/>
    </row>
    <row r="2" spans="1:10" ht="39" customHeight="1">
      <c r="A2" s="86" t="s">
        <v>232</v>
      </c>
      <c r="B2" s="86"/>
      <c r="C2" s="86"/>
      <c r="D2" s="86"/>
      <c r="E2" s="86"/>
      <c r="F2" s="86"/>
      <c r="G2" s="86"/>
      <c r="H2" s="86"/>
      <c r="I2" s="86"/>
    </row>
    <row r="3" spans="1:10" ht="13.8" thickBot="1"/>
    <row r="4" spans="1:10" s="2" customFormat="1" ht="79.2">
      <c r="A4" s="34" t="s">
        <v>225</v>
      </c>
      <c r="B4" s="35" t="s">
        <v>9</v>
      </c>
      <c r="C4" s="35" t="s">
        <v>10</v>
      </c>
      <c r="D4" s="35" t="s">
        <v>11</v>
      </c>
      <c r="E4" s="36" t="s">
        <v>216</v>
      </c>
      <c r="F4" s="35" t="s">
        <v>229</v>
      </c>
      <c r="G4" s="53" t="s">
        <v>230</v>
      </c>
      <c r="H4" s="34" t="s">
        <v>233</v>
      </c>
      <c r="I4" s="74" t="s">
        <v>234</v>
      </c>
      <c r="J4" s="80"/>
    </row>
    <row r="5" spans="1:10" ht="15.6">
      <c r="A5" s="37"/>
      <c r="B5" s="18" t="s">
        <v>226</v>
      </c>
      <c r="C5" s="19">
        <v>5339.94</v>
      </c>
      <c r="D5" s="20"/>
      <c r="E5" s="21"/>
      <c r="F5" s="20"/>
      <c r="G5" s="47"/>
      <c r="H5" s="54"/>
      <c r="I5" s="75"/>
    </row>
    <row r="6" spans="1:10" ht="12.75" customHeight="1">
      <c r="A6" s="92" t="s">
        <v>12</v>
      </c>
      <c r="B6" s="93"/>
      <c r="C6" s="93"/>
      <c r="D6" s="93"/>
      <c r="E6" s="93"/>
      <c r="F6" s="27"/>
      <c r="G6" s="48"/>
      <c r="H6" s="54"/>
      <c r="I6" s="75"/>
    </row>
    <row r="7" spans="1:10">
      <c r="A7" s="37" t="s">
        <v>13</v>
      </c>
      <c r="B7" s="5" t="s">
        <v>14</v>
      </c>
      <c r="C7" s="5"/>
      <c r="D7" s="11">
        <v>227040.58</v>
      </c>
      <c r="E7" s="22">
        <v>3.54312</v>
      </c>
      <c r="F7" s="11">
        <v>238392.609</v>
      </c>
      <c r="G7" s="49">
        <v>3.7202760000000001</v>
      </c>
      <c r="H7" s="55">
        <f>F7*1.0217</f>
        <v>243565.7286153</v>
      </c>
      <c r="I7" s="75">
        <f>H7/$C$5/12</f>
        <v>3.8010060134149448</v>
      </c>
      <c r="J7" s="73">
        <f>G7*1.0217</f>
        <v>3.8010059892000005</v>
      </c>
    </row>
    <row r="8" spans="1:10" ht="22.8">
      <c r="A8" s="37" t="s">
        <v>15</v>
      </c>
      <c r="B8" s="5" t="s">
        <v>16</v>
      </c>
      <c r="C8" s="6" t="s">
        <v>145</v>
      </c>
      <c r="D8" s="11"/>
      <c r="E8" s="21"/>
      <c r="F8" s="11"/>
      <c r="G8" s="47"/>
      <c r="H8" s="54"/>
      <c r="I8" s="75"/>
    </row>
    <row r="9" spans="1:10" ht="22.8">
      <c r="A9" s="37" t="s">
        <v>17</v>
      </c>
      <c r="B9" s="5" t="s">
        <v>18</v>
      </c>
      <c r="C9" s="6" t="s">
        <v>19</v>
      </c>
      <c r="D9" s="11"/>
      <c r="E9" s="21"/>
      <c r="F9" s="11"/>
      <c r="G9" s="47"/>
      <c r="H9" s="54"/>
      <c r="I9" s="75"/>
    </row>
    <row r="10" spans="1:10" ht="34.200000000000003">
      <c r="A10" s="38" t="s">
        <v>20</v>
      </c>
      <c r="B10" s="5" t="s">
        <v>91</v>
      </c>
      <c r="C10" s="6" t="s">
        <v>21</v>
      </c>
      <c r="D10" s="11"/>
      <c r="E10" s="21"/>
      <c r="F10" s="11"/>
      <c r="G10" s="47"/>
      <c r="H10" s="54"/>
      <c r="I10" s="75"/>
    </row>
    <row r="11" spans="1:10">
      <c r="A11" s="37" t="s">
        <v>22</v>
      </c>
      <c r="B11" s="5" t="s">
        <v>23</v>
      </c>
      <c r="C11" s="6" t="s">
        <v>21</v>
      </c>
      <c r="D11" s="11"/>
      <c r="E11" s="21"/>
      <c r="F11" s="11"/>
      <c r="G11" s="47"/>
      <c r="H11" s="54"/>
      <c r="I11" s="75"/>
    </row>
    <row r="12" spans="1:10">
      <c r="A12" s="37" t="s">
        <v>24</v>
      </c>
      <c r="B12" s="5" t="s">
        <v>25</v>
      </c>
      <c r="C12" s="6" t="s">
        <v>93</v>
      </c>
      <c r="D12" s="11"/>
      <c r="E12" s="21"/>
      <c r="F12" s="11"/>
      <c r="G12" s="47"/>
      <c r="H12" s="54"/>
      <c r="I12" s="75"/>
    </row>
    <row r="13" spans="1:10">
      <c r="A13" s="37" t="s">
        <v>26</v>
      </c>
      <c r="B13" s="5" t="s">
        <v>92</v>
      </c>
      <c r="C13" s="6" t="s">
        <v>21</v>
      </c>
      <c r="D13" s="11"/>
      <c r="E13" s="21"/>
      <c r="F13" s="11"/>
      <c r="G13" s="47"/>
      <c r="H13" s="54"/>
      <c r="I13" s="75"/>
    </row>
    <row r="14" spans="1:10">
      <c r="A14" s="37" t="s">
        <v>96</v>
      </c>
      <c r="B14" s="5" t="s">
        <v>94</v>
      </c>
      <c r="C14" s="6" t="s">
        <v>98</v>
      </c>
      <c r="D14" s="11"/>
      <c r="E14" s="21"/>
      <c r="F14" s="11"/>
      <c r="G14" s="47"/>
      <c r="H14" s="54"/>
      <c r="I14" s="75"/>
    </row>
    <row r="15" spans="1:10" ht="23.4">
      <c r="A15" s="39" t="s">
        <v>97</v>
      </c>
      <c r="B15" s="7" t="s">
        <v>95</v>
      </c>
      <c r="C15" s="4" t="s">
        <v>19</v>
      </c>
      <c r="D15" s="11"/>
      <c r="E15" s="21"/>
      <c r="F15" s="11"/>
      <c r="G15" s="47"/>
      <c r="H15" s="54"/>
      <c r="I15" s="75"/>
    </row>
    <row r="16" spans="1:10" ht="12.75" customHeight="1">
      <c r="A16" s="92" t="s">
        <v>158</v>
      </c>
      <c r="B16" s="93"/>
      <c r="C16" s="93"/>
      <c r="D16" s="93"/>
      <c r="E16" s="93"/>
      <c r="F16" s="27"/>
      <c r="G16" s="48"/>
      <c r="H16" s="54"/>
      <c r="I16" s="75"/>
    </row>
    <row r="17" spans="1:10">
      <c r="A17" s="39" t="s">
        <v>27</v>
      </c>
      <c r="B17" s="7" t="s">
        <v>159</v>
      </c>
      <c r="C17" s="4"/>
      <c r="D17" s="11">
        <v>58419.8</v>
      </c>
      <c r="E17" s="22">
        <v>0.91168000000000005</v>
      </c>
      <c r="F17" s="11">
        <v>61340.790000000008</v>
      </c>
      <c r="G17" s="49">
        <v>0.95726400000000011</v>
      </c>
      <c r="H17" s="55">
        <f>F17*1.0217</f>
        <v>62671.885143000014</v>
      </c>
      <c r="I17" s="75">
        <f>H17/$C$5/12</f>
        <v>0.97803666244377307</v>
      </c>
      <c r="J17" s="73">
        <f>G17*1.0217</f>
        <v>0.9780366288000002</v>
      </c>
    </row>
    <row r="18" spans="1:10">
      <c r="A18" s="39" t="s">
        <v>29</v>
      </c>
      <c r="B18" s="7" t="s">
        <v>160</v>
      </c>
      <c r="C18" s="4" t="s">
        <v>161</v>
      </c>
      <c r="D18" s="11"/>
      <c r="E18" s="21"/>
      <c r="F18" s="11"/>
      <c r="G18" s="47"/>
      <c r="H18" s="54"/>
      <c r="I18" s="75"/>
    </row>
    <row r="19" spans="1:10">
      <c r="A19" s="39" t="s">
        <v>39</v>
      </c>
      <c r="B19" s="7" t="s">
        <v>134</v>
      </c>
      <c r="C19" s="4" t="s">
        <v>161</v>
      </c>
      <c r="D19" s="11"/>
      <c r="E19" s="21"/>
      <c r="F19" s="11"/>
      <c r="G19" s="47"/>
      <c r="H19" s="54"/>
      <c r="I19" s="75"/>
    </row>
    <row r="20" spans="1:10">
      <c r="A20" s="39" t="s">
        <v>41</v>
      </c>
      <c r="B20" s="7" t="s">
        <v>162</v>
      </c>
      <c r="C20" s="4" t="s">
        <v>161</v>
      </c>
      <c r="D20" s="11"/>
      <c r="E20" s="21"/>
      <c r="F20" s="11"/>
      <c r="G20" s="47"/>
      <c r="H20" s="54"/>
      <c r="I20" s="75"/>
    </row>
    <row r="21" spans="1:10">
      <c r="A21" s="39" t="s">
        <v>44</v>
      </c>
      <c r="B21" s="7" t="s">
        <v>163</v>
      </c>
      <c r="C21" s="4" t="s">
        <v>98</v>
      </c>
      <c r="D21" s="11"/>
      <c r="E21" s="21"/>
      <c r="F21" s="11"/>
      <c r="G21" s="47"/>
      <c r="H21" s="54"/>
      <c r="I21" s="75"/>
    </row>
    <row r="22" spans="1:10">
      <c r="A22" s="39" t="s">
        <v>164</v>
      </c>
      <c r="B22" s="7" t="s">
        <v>165</v>
      </c>
      <c r="C22" s="4" t="s">
        <v>166</v>
      </c>
      <c r="D22" s="11"/>
      <c r="E22" s="21"/>
      <c r="F22" s="11"/>
      <c r="G22" s="47"/>
      <c r="H22" s="54"/>
      <c r="I22" s="75"/>
    </row>
    <row r="23" spans="1:10" ht="22.8">
      <c r="A23" s="39" t="s">
        <v>167</v>
      </c>
      <c r="B23" s="7" t="s">
        <v>168</v>
      </c>
      <c r="C23" s="6" t="s">
        <v>6</v>
      </c>
      <c r="D23" s="11"/>
      <c r="E23" s="21"/>
      <c r="F23" s="11"/>
      <c r="G23" s="47"/>
      <c r="H23" s="54"/>
      <c r="I23" s="75"/>
    </row>
    <row r="24" spans="1:10" ht="12.75" customHeight="1">
      <c r="A24" s="92" t="s">
        <v>170</v>
      </c>
      <c r="B24" s="93"/>
      <c r="C24" s="93"/>
      <c r="D24" s="93"/>
      <c r="E24" s="93"/>
      <c r="F24" s="27"/>
      <c r="G24" s="48"/>
      <c r="H24" s="54"/>
      <c r="I24" s="75"/>
    </row>
    <row r="25" spans="1:10">
      <c r="A25" s="37" t="s">
        <v>80</v>
      </c>
      <c r="B25" s="5" t="s">
        <v>28</v>
      </c>
      <c r="C25" s="5"/>
      <c r="D25" s="11">
        <v>144721.76999999999</v>
      </c>
      <c r="E25" s="22">
        <v>2.25848</v>
      </c>
      <c r="F25" s="11">
        <v>151957.8585</v>
      </c>
      <c r="G25" s="49">
        <v>2.3714040000000001</v>
      </c>
      <c r="H25" s="55">
        <f>F25*1.0217</f>
        <v>155255.34402945</v>
      </c>
      <c r="I25" s="75">
        <f>H25/$C$5/12</f>
        <v>2.4228634283882404</v>
      </c>
      <c r="J25" s="73">
        <f>G25*1.0217</f>
        <v>2.4228634668</v>
      </c>
    </row>
    <row r="26" spans="1:10">
      <c r="A26" s="37" t="s">
        <v>45</v>
      </c>
      <c r="B26" s="5" t="s">
        <v>30</v>
      </c>
      <c r="C26" s="5"/>
      <c r="D26" s="11"/>
      <c r="E26" s="21"/>
      <c r="F26" s="11"/>
      <c r="G26" s="47"/>
      <c r="H26" s="54"/>
      <c r="I26" s="75"/>
    </row>
    <row r="27" spans="1:10" ht="22.8">
      <c r="A27" s="40" t="s">
        <v>61</v>
      </c>
      <c r="B27" s="5" t="s">
        <v>31</v>
      </c>
      <c r="C27" s="6" t="s">
        <v>32</v>
      </c>
      <c r="D27" s="11"/>
      <c r="E27" s="21"/>
      <c r="F27" s="11"/>
      <c r="G27" s="47"/>
      <c r="H27" s="54"/>
      <c r="I27" s="75"/>
    </row>
    <row r="28" spans="1:10" ht="22.8">
      <c r="A28" s="41" t="s">
        <v>63</v>
      </c>
      <c r="B28" s="5" t="s">
        <v>33</v>
      </c>
      <c r="C28" s="6" t="s">
        <v>34</v>
      </c>
      <c r="D28" s="11"/>
      <c r="E28" s="21"/>
      <c r="F28" s="11"/>
      <c r="G28" s="47"/>
      <c r="H28" s="54"/>
      <c r="I28" s="75"/>
    </row>
    <row r="29" spans="1:10" ht="22.8">
      <c r="A29" s="37" t="s">
        <v>171</v>
      </c>
      <c r="B29" s="5" t="s">
        <v>113</v>
      </c>
      <c r="C29" s="6" t="s">
        <v>35</v>
      </c>
      <c r="D29" s="11"/>
      <c r="E29" s="21"/>
      <c r="F29" s="11"/>
      <c r="G29" s="47"/>
      <c r="H29" s="54"/>
      <c r="I29" s="75"/>
    </row>
    <row r="30" spans="1:10" ht="22.8">
      <c r="A30" s="37" t="s">
        <v>172</v>
      </c>
      <c r="B30" s="5" t="s">
        <v>116</v>
      </c>
      <c r="C30" s="6" t="s">
        <v>99</v>
      </c>
      <c r="D30" s="11"/>
      <c r="E30" s="21"/>
      <c r="F30" s="11"/>
      <c r="G30" s="47"/>
      <c r="H30" s="54"/>
      <c r="I30" s="75"/>
    </row>
    <row r="31" spans="1:10" ht="22.8">
      <c r="A31" s="37" t="s">
        <v>173</v>
      </c>
      <c r="B31" s="5" t="s">
        <v>36</v>
      </c>
      <c r="C31" s="6" t="s">
        <v>100</v>
      </c>
      <c r="D31" s="11"/>
      <c r="E31" s="21"/>
      <c r="F31" s="11"/>
      <c r="G31" s="47"/>
      <c r="H31" s="54"/>
      <c r="I31" s="75"/>
    </row>
    <row r="32" spans="1:10">
      <c r="A32" s="37" t="s">
        <v>174</v>
      </c>
      <c r="B32" s="5" t="s">
        <v>37</v>
      </c>
      <c r="C32" s="6" t="s">
        <v>38</v>
      </c>
      <c r="D32" s="11"/>
      <c r="E32" s="21"/>
      <c r="F32" s="11"/>
      <c r="G32" s="47"/>
      <c r="H32" s="54"/>
      <c r="I32" s="75"/>
    </row>
    <row r="33" spans="1:10">
      <c r="A33" s="37" t="s">
        <v>64</v>
      </c>
      <c r="B33" s="5" t="s">
        <v>40</v>
      </c>
      <c r="C33" s="6"/>
      <c r="D33" s="11"/>
      <c r="E33" s="21"/>
      <c r="F33" s="11"/>
      <c r="G33" s="47"/>
      <c r="H33" s="54"/>
      <c r="I33" s="75"/>
    </row>
    <row r="34" spans="1:10">
      <c r="A34" s="37" t="s">
        <v>66</v>
      </c>
      <c r="B34" s="5" t="s">
        <v>101</v>
      </c>
      <c r="C34" s="6" t="s">
        <v>102</v>
      </c>
      <c r="D34" s="11"/>
      <c r="E34" s="21"/>
      <c r="F34" s="11"/>
      <c r="G34" s="47"/>
      <c r="H34" s="54"/>
      <c r="I34" s="75"/>
    </row>
    <row r="35" spans="1:10" ht="22.8">
      <c r="A35" s="37" t="s">
        <v>67</v>
      </c>
      <c r="B35" s="5" t="s">
        <v>103</v>
      </c>
      <c r="C35" s="6" t="s">
        <v>104</v>
      </c>
      <c r="D35" s="11"/>
      <c r="E35" s="21"/>
      <c r="F35" s="11"/>
      <c r="G35" s="47"/>
      <c r="H35" s="54"/>
      <c r="I35" s="75"/>
    </row>
    <row r="36" spans="1:10" ht="22.8">
      <c r="A36" s="37" t="s">
        <v>68</v>
      </c>
      <c r="B36" s="5" t="s">
        <v>105</v>
      </c>
      <c r="C36" s="6" t="s">
        <v>106</v>
      </c>
      <c r="D36" s="11"/>
      <c r="E36" s="21"/>
      <c r="F36" s="11"/>
      <c r="G36" s="47"/>
      <c r="H36" s="54"/>
      <c r="I36" s="75"/>
    </row>
    <row r="37" spans="1:10">
      <c r="A37" s="37" t="s">
        <v>130</v>
      </c>
      <c r="B37" s="5" t="s">
        <v>37</v>
      </c>
      <c r="C37" s="6" t="s">
        <v>38</v>
      </c>
      <c r="D37" s="11"/>
      <c r="E37" s="21"/>
      <c r="F37" s="11"/>
      <c r="G37" s="47"/>
      <c r="H37" s="54"/>
      <c r="I37" s="75"/>
    </row>
    <row r="38" spans="1:10">
      <c r="A38" s="37" t="s">
        <v>131</v>
      </c>
      <c r="B38" s="5" t="s">
        <v>112</v>
      </c>
      <c r="C38" s="6" t="s">
        <v>102</v>
      </c>
      <c r="D38" s="11"/>
      <c r="E38" s="21"/>
      <c r="F38" s="11"/>
      <c r="G38" s="47"/>
      <c r="H38" s="54"/>
      <c r="I38" s="75"/>
    </row>
    <row r="39" spans="1:10">
      <c r="A39" s="40" t="s">
        <v>175</v>
      </c>
      <c r="B39" s="5" t="s">
        <v>117</v>
      </c>
      <c r="C39" s="6" t="s">
        <v>102</v>
      </c>
      <c r="D39" s="11"/>
      <c r="E39" s="21"/>
      <c r="F39" s="11"/>
      <c r="G39" s="47"/>
      <c r="H39" s="54"/>
      <c r="I39" s="75"/>
    </row>
    <row r="40" spans="1:10">
      <c r="A40" s="37" t="s">
        <v>69</v>
      </c>
      <c r="B40" s="5" t="s">
        <v>42</v>
      </c>
      <c r="C40" s="6" t="s">
        <v>43</v>
      </c>
      <c r="D40" s="11">
        <v>6407.93</v>
      </c>
      <c r="E40" s="22">
        <v>0.1</v>
      </c>
      <c r="F40" s="31">
        <v>6728.326500000001</v>
      </c>
      <c r="G40" s="50">
        <v>0.10500000000000001</v>
      </c>
      <c r="H40" s="55">
        <f>F40*1.0217</f>
        <v>6874.3311850500013</v>
      </c>
      <c r="I40" s="75">
        <f>H40/$C$5/12</f>
        <v>0.10727853348305415</v>
      </c>
      <c r="J40" s="73">
        <f>G40*1.0217</f>
        <v>0.10727850000000001</v>
      </c>
    </row>
    <row r="41" spans="1:10" ht="12.75" customHeight="1">
      <c r="A41" s="92" t="s">
        <v>176</v>
      </c>
      <c r="B41" s="93"/>
      <c r="C41" s="93"/>
      <c r="D41" s="93"/>
      <c r="E41" s="93"/>
      <c r="F41" s="27"/>
      <c r="G41" s="48"/>
      <c r="H41" s="54"/>
      <c r="I41" s="75"/>
    </row>
    <row r="42" spans="1:10" ht="24">
      <c r="A42" s="42" t="s">
        <v>82</v>
      </c>
      <c r="B42" s="27" t="s">
        <v>81</v>
      </c>
      <c r="C42" s="27"/>
      <c r="D42" s="15">
        <v>124142.07</v>
      </c>
      <c r="E42" s="23">
        <v>1.9373200000000002</v>
      </c>
      <c r="F42" s="30">
        <v>130349.17350000002</v>
      </c>
      <c r="G42" s="51">
        <v>2.034186</v>
      </c>
      <c r="H42" s="55">
        <f>F42*1.0217</f>
        <v>133177.75056495002</v>
      </c>
      <c r="I42" s="75">
        <f>H42/$C$5/12</f>
        <v>2.0783278239853824</v>
      </c>
      <c r="J42" s="73">
        <f>G42*1.0217</f>
        <v>2.0783278362000002</v>
      </c>
    </row>
    <row r="43" spans="1:10">
      <c r="A43" s="42" t="s">
        <v>46</v>
      </c>
      <c r="B43" s="27" t="s">
        <v>60</v>
      </c>
      <c r="C43" s="27"/>
      <c r="D43" s="11"/>
      <c r="E43" s="21"/>
      <c r="F43" s="11"/>
      <c r="G43" s="47"/>
      <c r="H43" s="54"/>
      <c r="I43" s="75"/>
    </row>
    <row r="44" spans="1:10" s="3" customFormat="1">
      <c r="A44" s="43" t="s">
        <v>76</v>
      </c>
      <c r="B44" s="9" t="s">
        <v>114</v>
      </c>
      <c r="C44" s="8" t="s">
        <v>108</v>
      </c>
      <c r="D44" s="11"/>
      <c r="E44" s="21"/>
      <c r="F44" s="11"/>
      <c r="G44" s="47"/>
      <c r="H44" s="56"/>
      <c r="I44" s="76"/>
      <c r="J44" s="81"/>
    </row>
    <row r="45" spans="1:10" s="3" customFormat="1">
      <c r="A45" s="43" t="s">
        <v>140</v>
      </c>
      <c r="B45" s="9" t="s">
        <v>62</v>
      </c>
      <c r="C45" s="8" t="s">
        <v>93</v>
      </c>
      <c r="D45" s="11"/>
      <c r="E45" s="21"/>
      <c r="F45" s="11"/>
      <c r="G45" s="47"/>
      <c r="H45" s="56"/>
      <c r="I45" s="76"/>
      <c r="J45" s="81"/>
    </row>
    <row r="46" spans="1:10">
      <c r="A46" s="42" t="s">
        <v>47</v>
      </c>
      <c r="B46" s="27" t="s">
        <v>65</v>
      </c>
      <c r="C46" s="27"/>
      <c r="D46" s="11"/>
      <c r="E46" s="21"/>
      <c r="F46" s="11"/>
      <c r="G46" s="47"/>
      <c r="H46" s="54"/>
      <c r="I46" s="75"/>
    </row>
    <row r="47" spans="1:10" s="3" customFormat="1">
      <c r="A47" s="43" t="s">
        <v>79</v>
      </c>
      <c r="B47" s="9" t="s">
        <v>135</v>
      </c>
      <c r="C47" s="8" t="s">
        <v>21</v>
      </c>
      <c r="D47" s="11"/>
      <c r="E47" s="21"/>
      <c r="F47" s="11"/>
      <c r="G47" s="47"/>
      <c r="H47" s="56"/>
      <c r="I47" s="76"/>
      <c r="J47" s="81"/>
    </row>
    <row r="48" spans="1:10" s="3" customFormat="1" ht="22.8">
      <c r="A48" s="43" t="s">
        <v>83</v>
      </c>
      <c r="B48" s="9" t="s">
        <v>136</v>
      </c>
      <c r="C48" s="8" t="s">
        <v>6</v>
      </c>
      <c r="D48" s="11"/>
      <c r="E48" s="21"/>
      <c r="F48" s="11"/>
      <c r="G48" s="47"/>
      <c r="H48" s="56"/>
      <c r="I48" s="76"/>
      <c r="J48" s="81"/>
    </row>
    <row r="49" spans="1:10" s="3" customFormat="1" ht="22.8">
      <c r="A49" s="43" t="s">
        <v>84</v>
      </c>
      <c r="B49" s="9" t="s">
        <v>129</v>
      </c>
      <c r="C49" s="8" t="s">
        <v>6</v>
      </c>
      <c r="D49" s="11"/>
      <c r="E49" s="21"/>
      <c r="F49" s="11"/>
      <c r="G49" s="47"/>
      <c r="H49" s="56"/>
      <c r="I49" s="76"/>
      <c r="J49" s="81"/>
    </row>
    <row r="50" spans="1:10" s="3" customFormat="1" ht="22.8">
      <c r="A50" s="43" t="s">
        <v>150</v>
      </c>
      <c r="B50" s="9" t="s">
        <v>127</v>
      </c>
      <c r="C50" s="8" t="s">
        <v>6</v>
      </c>
      <c r="D50" s="11"/>
      <c r="E50" s="21"/>
      <c r="F50" s="11"/>
      <c r="G50" s="47"/>
      <c r="H50" s="56"/>
      <c r="I50" s="76"/>
      <c r="J50" s="81"/>
    </row>
    <row r="51" spans="1:10" s="3" customFormat="1" ht="22.8">
      <c r="A51" s="43" t="s">
        <v>151</v>
      </c>
      <c r="B51" s="9" t="s">
        <v>128</v>
      </c>
      <c r="C51" s="8" t="s">
        <v>6</v>
      </c>
      <c r="D51" s="11"/>
      <c r="E51" s="21"/>
      <c r="F51" s="11"/>
      <c r="G51" s="47"/>
      <c r="H51" s="56"/>
      <c r="I51" s="76"/>
      <c r="J51" s="81"/>
    </row>
    <row r="52" spans="1:10">
      <c r="A52" s="42" t="s">
        <v>49</v>
      </c>
      <c r="B52" s="27" t="s">
        <v>70</v>
      </c>
      <c r="C52" s="27"/>
      <c r="D52" s="11"/>
      <c r="E52" s="21"/>
      <c r="F52" s="11"/>
      <c r="G52" s="47"/>
      <c r="H52" s="54"/>
      <c r="I52" s="75"/>
    </row>
    <row r="53" spans="1:10" s="3" customFormat="1">
      <c r="A53" s="43" t="s">
        <v>85</v>
      </c>
      <c r="B53" s="9" t="s">
        <v>71</v>
      </c>
      <c r="C53" s="8" t="s">
        <v>7</v>
      </c>
      <c r="D53" s="11"/>
      <c r="E53" s="21"/>
      <c r="F53" s="11"/>
      <c r="G53" s="47"/>
      <c r="H53" s="56"/>
      <c r="I53" s="76"/>
      <c r="J53" s="81"/>
    </row>
    <row r="54" spans="1:10" s="3" customFormat="1">
      <c r="A54" s="43" t="s">
        <v>86</v>
      </c>
      <c r="B54" s="9" t="s">
        <v>119</v>
      </c>
      <c r="C54" s="8" t="s">
        <v>7</v>
      </c>
      <c r="D54" s="11"/>
      <c r="E54" s="21"/>
      <c r="F54" s="11"/>
      <c r="G54" s="47"/>
      <c r="H54" s="56"/>
      <c r="I54" s="76"/>
      <c r="J54" s="81"/>
    </row>
    <row r="55" spans="1:10" s="3" customFormat="1" ht="22.8">
      <c r="A55" s="43" t="s">
        <v>87</v>
      </c>
      <c r="B55" s="9" t="s">
        <v>120</v>
      </c>
      <c r="C55" s="8" t="s">
        <v>6</v>
      </c>
      <c r="D55" s="11"/>
      <c r="E55" s="21"/>
      <c r="F55" s="11"/>
      <c r="G55" s="47"/>
      <c r="H55" s="56"/>
      <c r="I55" s="76"/>
      <c r="J55" s="81"/>
    </row>
    <row r="56" spans="1:10" s="3" customFormat="1" ht="22.8">
      <c r="A56" s="43" t="s">
        <v>88</v>
      </c>
      <c r="B56" s="9" t="s">
        <v>121</v>
      </c>
      <c r="C56" s="8" t="s">
        <v>6</v>
      </c>
      <c r="D56" s="11"/>
      <c r="E56" s="21"/>
      <c r="F56" s="11"/>
      <c r="G56" s="47"/>
      <c r="H56" s="56"/>
      <c r="I56" s="76"/>
      <c r="J56" s="81"/>
    </row>
    <row r="57" spans="1:10" s="3" customFormat="1" ht="22.8">
      <c r="A57" s="43" t="s">
        <v>89</v>
      </c>
      <c r="B57" s="9" t="s">
        <v>123</v>
      </c>
      <c r="C57" s="8" t="s">
        <v>6</v>
      </c>
      <c r="D57" s="11"/>
      <c r="E57" s="21"/>
      <c r="F57" s="11"/>
      <c r="G57" s="47"/>
      <c r="H57" s="56"/>
      <c r="I57" s="76"/>
      <c r="J57" s="81"/>
    </row>
    <row r="58" spans="1:10" s="3" customFormat="1" ht="22.8">
      <c r="A58" s="43" t="s">
        <v>143</v>
      </c>
      <c r="B58" s="9" t="s">
        <v>124</v>
      </c>
      <c r="C58" s="8" t="s">
        <v>6</v>
      </c>
      <c r="D58" s="11"/>
      <c r="E58" s="21"/>
      <c r="F58" s="11"/>
      <c r="G58" s="47"/>
      <c r="H58" s="56"/>
      <c r="I58" s="76"/>
      <c r="J58" s="81"/>
    </row>
    <row r="59" spans="1:10" s="3" customFormat="1">
      <c r="A59" s="43" t="s">
        <v>146</v>
      </c>
      <c r="B59" s="9" t="s">
        <v>72</v>
      </c>
      <c r="C59" s="8" t="s">
        <v>21</v>
      </c>
      <c r="D59" s="11"/>
      <c r="E59" s="21"/>
      <c r="F59" s="11"/>
      <c r="G59" s="47"/>
      <c r="H59" s="56"/>
      <c r="I59" s="76"/>
      <c r="J59" s="81"/>
    </row>
    <row r="60" spans="1:10" s="3" customFormat="1">
      <c r="A60" s="43" t="s">
        <v>147</v>
      </c>
      <c r="B60" s="9" t="s">
        <v>132</v>
      </c>
      <c r="C60" s="8" t="s">
        <v>7</v>
      </c>
      <c r="D60" s="11"/>
      <c r="E60" s="21"/>
      <c r="F60" s="11"/>
      <c r="G60" s="47"/>
      <c r="H60" s="56"/>
      <c r="I60" s="76"/>
      <c r="J60" s="81"/>
    </row>
    <row r="61" spans="1:10" s="3" customFormat="1">
      <c r="A61" s="43" t="s">
        <v>177</v>
      </c>
      <c r="B61" s="9" t="s">
        <v>122</v>
      </c>
      <c r="C61" s="8" t="s">
        <v>21</v>
      </c>
      <c r="D61" s="11"/>
      <c r="E61" s="21"/>
      <c r="F61" s="11"/>
      <c r="G61" s="47"/>
      <c r="H61" s="56"/>
      <c r="I61" s="76"/>
      <c r="J61" s="81"/>
    </row>
    <row r="62" spans="1:10">
      <c r="A62" s="42" t="s">
        <v>50</v>
      </c>
      <c r="B62" s="27" t="s">
        <v>73</v>
      </c>
      <c r="C62" s="27"/>
      <c r="D62" s="11"/>
      <c r="E62" s="21"/>
      <c r="F62" s="11"/>
      <c r="G62" s="47"/>
      <c r="H62" s="54"/>
      <c r="I62" s="75"/>
    </row>
    <row r="63" spans="1:10" s="3" customFormat="1" ht="22.8">
      <c r="A63" s="43" t="s">
        <v>51</v>
      </c>
      <c r="B63" s="9" t="s">
        <v>115</v>
      </c>
      <c r="C63" s="8" t="s">
        <v>6</v>
      </c>
      <c r="D63" s="11"/>
      <c r="E63" s="21"/>
      <c r="F63" s="11"/>
      <c r="G63" s="47"/>
      <c r="H63" s="56"/>
      <c r="I63" s="76"/>
      <c r="J63" s="81"/>
    </row>
    <row r="64" spans="1:10" s="3" customFormat="1">
      <c r="A64" s="43" t="s">
        <v>52</v>
      </c>
      <c r="B64" s="9" t="s">
        <v>137</v>
      </c>
      <c r="C64" s="8" t="s">
        <v>7</v>
      </c>
      <c r="D64" s="11"/>
      <c r="E64" s="21"/>
      <c r="F64" s="11"/>
      <c r="G64" s="47"/>
      <c r="H64" s="56"/>
      <c r="I64" s="76"/>
      <c r="J64" s="81"/>
    </row>
    <row r="65" spans="1:10" s="3" customFormat="1" ht="22.8">
      <c r="A65" s="43" t="s">
        <v>178</v>
      </c>
      <c r="B65" s="9" t="s">
        <v>125</v>
      </c>
      <c r="C65" s="8" t="s">
        <v>6</v>
      </c>
      <c r="D65" s="11"/>
      <c r="E65" s="21"/>
      <c r="F65" s="11"/>
      <c r="G65" s="47"/>
      <c r="H65" s="56"/>
      <c r="I65" s="76"/>
      <c r="J65" s="81"/>
    </row>
    <row r="66" spans="1:10" s="3" customFormat="1">
      <c r="A66" s="43" t="s">
        <v>179</v>
      </c>
      <c r="B66" s="9" t="s">
        <v>126</v>
      </c>
      <c r="C66" s="8" t="s">
        <v>7</v>
      </c>
      <c r="D66" s="11"/>
      <c r="E66" s="21"/>
      <c r="F66" s="11"/>
      <c r="G66" s="47"/>
      <c r="H66" s="56"/>
      <c r="I66" s="76"/>
      <c r="J66" s="81"/>
    </row>
    <row r="67" spans="1:10" s="3" customFormat="1">
      <c r="A67" s="43" t="s">
        <v>180</v>
      </c>
      <c r="B67" s="9" t="s">
        <v>74</v>
      </c>
      <c r="C67" s="8" t="s">
        <v>43</v>
      </c>
      <c r="D67" s="11"/>
      <c r="E67" s="21"/>
      <c r="F67" s="11"/>
      <c r="G67" s="47"/>
      <c r="H67" s="56"/>
      <c r="I67" s="76"/>
      <c r="J67" s="81"/>
    </row>
    <row r="68" spans="1:10" s="3" customFormat="1" ht="22.8">
      <c r="A68" s="43" t="s">
        <v>181</v>
      </c>
      <c r="B68" s="9" t="s">
        <v>77</v>
      </c>
      <c r="C68" s="8" t="s">
        <v>7</v>
      </c>
      <c r="D68" s="11"/>
      <c r="E68" s="21"/>
      <c r="F68" s="11"/>
      <c r="G68" s="47"/>
      <c r="H68" s="56"/>
      <c r="I68" s="76"/>
      <c r="J68" s="81"/>
    </row>
    <row r="69" spans="1:10" ht="12.75" customHeight="1">
      <c r="A69" s="92" t="s">
        <v>182</v>
      </c>
      <c r="B69" s="93"/>
      <c r="C69" s="93"/>
      <c r="D69" s="93"/>
      <c r="E69" s="93"/>
      <c r="F69" s="27"/>
      <c r="G69" s="48"/>
      <c r="H69" s="54"/>
      <c r="I69" s="75"/>
    </row>
    <row r="70" spans="1:10" ht="24">
      <c r="A70" s="42" t="s">
        <v>183</v>
      </c>
      <c r="B70" s="27" t="s">
        <v>118</v>
      </c>
      <c r="C70" s="27"/>
      <c r="D70" s="16">
        <v>169948.48999999996</v>
      </c>
      <c r="E70" s="23">
        <v>2.6521600000000003</v>
      </c>
      <c r="F70" s="30">
        <v>178445.91449999996</v>
      </c>
      <c r="G70" s="51">
        <v>2.7847680000000006</v>
      </c>
      <c r="H70" s="55">
        <f>F70*1.0217</f>
        <v>182318.19084464997</v>
      </c>
      <c r="I70" s="75">
        <f>H70/$C$5/12</f>
        <v>2.845197243861822</v>
      </c>
      <c r="J70" s="73">
        <f>G70*1.0217</f>
        <v>2.8451974656000005</v>
      </c>
    </row>
    <row r="71" spans="1:10">
      <c r="A71" s="42" t="s">
        <v>55</v>
      </c>
      <c r="B71" s="27" t="s">
        <v>75</v>
      </c>
      <c r="C71" s="27"/>
      <c r="D71" s="11"/>
      <c r="E71" s="21"/>
      <c r="F71" s="11"/>
      <c r="G71" s="47"/>
      <c r="H71" s="54"/>
      <c r="I71" s="75"/>
    </row>
    <row r="72" spans="1:10" s="3" customFormat="1">
      <c r="A72" s="43" t="s">
        <v>184</v>
      </c>
      <c r="B72" s="10" t="s">
        <v>144</v>
      </c>
      <c r="C72" s="8" t="s">
        <v>7</v>
      </c>
      <c r="D72" s="11">
        <v>15268.81</v>
      </c>
      <c r="E72" s="22">
        <v>0.23828000000000002</v>
      </c>
      <c r="F72" s="31">
        <v>16032.2505</v>
      </c>
      <c r="G72" s="50">
        <v>0.25019400000000003</v>
      </c>
      <c r="H72" s="55">
        <f>F72*1.0217</f>
        <v>16380.150335850001</v>
      </c>
      <c r="I72" s="75">
        <f>H72/$C$5/12</f>
        <v>0.25562319576390374</v>
      </c>
      <c r="J72" s="73">
        <f>G72*1.0217</f>
        <v>0.25562320980000003</v>
      </c>
    </row>
    <row r="73" spans="1:10" s="3" customFormat="1">
      <c r="A73" s="43" t="s">
        <v>185</v>
      </c>
      <c r="B73" s="10" t="s">
        <v>2</v>
      </c>
      <c r="C73" s="8" t="s">
        <v>7</v>
      </c>
      <c r="D73" s="11">
        <v>5310.89</v>
      </c>
      <c r="E73" s="22">
        <v>8.2880000000000009E-2</v>
      </c>
      <c r="F73" s="31">
        <v>5576.4345000000003</v>
      </c>
      <c r="G73" s="50">
        <v>8.7024000000000018E-2</v>
      </c>
      <c r="H73" s="55">
        <f t="shared" ref="H73:H109" si="0">F73*1.0217</f>
        <v>5697.4431286500003</v>
      </c>
      <c r="I73" s="75">
        <f t="shared" ref="I73:I108" si="1">H73/$C$5/12</f>
        <v>8.8912408638954762E-2</v>
      </c>
      <c r="J73" s="73">
        <f t="shared" ref="J73:J109" si="2">G73*1.0217</f>
        <v>8.8912420800000017E-2</v>
      </c>
    </row>
    <row r="74" spans="1:10" s="3" customFormat="1" ht="22.8">
      <c r="A74" s="43" t="s">
        <v>186</v>
      </c>
      <c r="B74" s="10" t="s">
        <v>156</v>
      </c>
      <c r="C74" s="8" t="s">
        <v>7</v>
      </c>
      <c r="D74" s="11">
        <v>5974.75</v>
      </c>
      <c r="E74" s="22">
        <v>9.3240000000000003E-2</v>
      </c>
      <c r="F74" s="31">
        <v>6273.4875000000002</v>
      </c>
      <c r="G74" s="50">
        <v>9.7902000000000003E-2</v>
      </c>
      <c r="H74" s="55">
        <f t="shared" si="0"/>
        <v>6409.6221787500008</v>
      </c>
      <c r="I74" s="75">
        <f t="shared" si="1"/>
        <v>0.10002643879191529</v>
      </c>
      <c r="J74" s="73">
        <f t="shared" si="2"/>
        <v>0.10002647340000001</v>
      </c>
    </row>
    <row r="75" spans="1:10" s="3" customFormat="1" ht="22.8">
      <c r="A75" s="43" t="s">
        <v>187</v>
      </c>
      <c r="B75" s="10" t="s">
        <v>155</v>
      </c>
      <c r="C75" s="8" t="s">
        <v>7</v>
      </c>
      <c r="D75" s="11">
        <v>3319.31</v>
      </c>
      <c r="E75" s="22">
        <v>5.1800000000000006E-2</v>
      </c>
      <c r="F75" s="31">
        <v>3485.2755000000002</v>
      </c>
      <c r="G75" s="50">
        <v>5.4390000000000008E-2</v>
      </c>
      <c r="H75" s="55">
        <f t="shared" si="0"/>
        <v>3560.9059783500002</v>
      </c>
      <c r="I75" s="75">
        <f t="shared" si="1"/>
        <v>5.5570318180073193E-2</v>
      </c>
      <c r="J75" s="73">
        <f t="shared" si="2"/>
        <v>5.5570263000000009E-2</v>
      </c>
    </row>
    <row r="76" spans="1:10" s="3" customFormat="1" ht="22.8">
      <c r="A76" s="43" t="s">
        <v>188</v>
      </c>
      <c r="B76" s="10" t="s">
        <v>157</v>
      </c>
      <c r="C76" s="8" t="s">
        <v>7</v>
      </c>
      <c r="D76" s="11">
        <v>4647.03</v>
      </c>
      <c r="E76" s="22">
        <v>7.2520000000000015E-2</v>
      </c>
      <c r="F76" s="31">
        <v>4879.3814999999995</v>
      </c>
      <c r="G76" s="50">
        <v>7.6146000000000019E-2</v>
      </c>
      <c r="H76" s="55">
        <f t="shared" si="0"/>
        <v>4985.2640785499998</v>
      </c>
      <c r="I76" s="75">
        <f t="shared" si="1"/>
        <v>7.7798378485994232E-2</v>
      </c>
      <c r="J76" s="73">
        <f t="shared" si="2"/>
        <v>7.7798368200000023E-2</v>
      </c>
    </row>
    <row r="77" spans="1:10">
      <c r="A77" s="42" t="s">
        <v>56</v>
      </c>
      <c r="B77" s="27" t="s">
        <v>78</v>
      </c>
      <c r="C77" s="27"/>
      <c r="D77" s="11">
        <v>0</v>
      </c>
      <c r="E77" s="22">
        <v>0</v>
      </c>
      <c r="F77" s="31">
        <v>0</v>
      </c>
      <c r="G77" s="50">
        <v>0</v>
      </c>
      <c r="H77" s="55">
        <f t="shared" si="0"/>
        <v>0</v>
      </c>
      <c r="I77" s="75">
        <f t="shared" si="1"/>
        <v>0</v>
      </c>
      <c r="J77" s="73">
        <f t="shared" si="2"/>
        <v>0</v>
      </c>
    </row>
    <row r="78" spans="1:10">
      <c r="A78" s="43" t="s">
        <v>189</v>
      </c>
      <c r="B78" s="7" t="s">
        <v>138</v>
      </c>
      <c r="C78" s="8" t="s">
        <v>7</v>
      </c>
      <c r="D78" s="11">
        <v>11285.64</v>
      </c>
      <c r="E78" s="22">
        <v>0.17612000000000003</v>
      </c>
      <c r="F78" s="31">
        <v>11849.922</v>
      </c>
      <c r="G78" s="50">
        <v>0.18492600000000003</v>
      </c>
      <c r="H78" s="55">
        <f t="shared" si="0"/>
        <v>12107.065307400002</v>
      </c>
      <c r="I78" s="75">
        <f t="shared" si="1"/>
        <v>0.18893884743087005</v>
      </c>
      <c r="J78" s="73">
        <f t="shared" si="2"/>
        <v>0.18893889420000004</v>
      </c>
    </row>
    <row r="79" spans="1:10" ht="23.4">
      <c r="A79" s="43" t="s">
        <v>190</v>
      </c>
      <c r="B79" s="7" t="s">
        <v>139</v>
      </c>
      <c r="C79" s="8" t="s">
        <v>142</v>
      </c>
      <c r="D79" s="11">
        <v>2655.45</v>
      </c>
      <c r="E79" s="22">
        <v>4.1440000000000005E-2</v>
      </c>
      <c r="F79" s="31">
        <v>2788.2224999999999</v>
      </c>
      <c r="G79" s="50">
        <v>4.3512000000000009E-2</v>
      </c>
      <c r="H79" s="55">
        <f t="shared" si="0"/>
        <v>2848.7269282500001</v>
      </c>
      <c r="I79" s="75">
        <f t="shared" si="1"/>
        <v>4.4456288027112663E-2</v>
      </c>
      <c r="J79" s="73">
        <f t="shared" si="2"/>
        <v>4.4456210400000008E-2</v>
      </c>
    </row>
    <row r="80" spans="1:10" s="3" customFormat="1" ht="34.200000000000003">
      <c r="A80" s="43" t="s">
        <v>191</v>
      </c>
      <c r="B80" s="9" t="s">
        <v>141</v>
      </c>
      <c r="C80" s="8" t="s">
        <v>154</v>
      </c>
      <c r="D80" s="11">
        <v>7302.47</v>
      </c>
      <c r="E80" s="22">
        <v>0.11396000000000001</v>
      </c>
      <c r="F80" s="31">
        <v>7667.5935000000009</v>
      </c>
      <c r="G80" s="50">
        <v>0.11965800000000001</v>
      </c>
      <c r="H80" s="55">
        <f t="shared" si="0"/>
        <v>7833.9802789500009</v>
      </c>
      <c r="I80" s="75">
        <f t="shared" si="1"/>
        <v>0.12225449909783632</v>
      </c>
      <c r="J80" s="73">
        <f t="shared" si="2"/>
        <v>0.12225457860000002</v>
      </c>
    </row>
    <row r="81" spans="1:10" ht="34.200000000000003">
      <c r="A81" s="43" t="s">
        <v>192</v>
      </c>
      <c r="B81" s="9" t="s">
        <v>153</v>
      </c>
      <c r="C81" s="8" t="s">
        <v>154</v>
      </c>
      <c r="D81" s="11">
        <v>2655.45</v>
      </c>
      <c r="E81" s="22">
        <v>4.1440000000000005E-2</v>
      </c>
      <c r="F81" s="31">
        <v>2788.2224999999999</v>
      </c>
      <c r="G81" s="50">
        <v>4.3512000000000009E-2</v>
      </c>
      <c r="H81" s="55">
        <f t="shared" si="0"/>
        <v>2848.7269282500001</v>
      </c>
      <c r="I81" s="75">
        <f t="shared" si="1"/>
        <v>4.4456288027112663E-2</v>
      </c>
      <c r="J81" s="73">
        <f t="shared" si="2"/>
        <v>4.4456210400000008E-2</v>
      </c>
    </row>
    <row r="82" spans="1:10" s="3" customFormat="1" ht="22.8">
      <c r="A82" s="43" t="s">
        <v>193</v>
      </c>
      <c r="B82" s="9" t="s">
        <v>53</v>
      </c>
      <c r="C82" s="8" t="s">
        <v>109</v>
      </c>
      <c r="D82" s="11">
        <v>29209.9</v>
      </c>
      <c r="E82" s="22">
        <v>0.45584000000000002</v>
      </c>
      <c r="F82" s="31">
        <v>30670.395000000004</v>
      </c>
      <c r="G82" s="50">
        <v>0.47863200000000006</v>
      </c>
      <c r="H82" s="55">
        <f t="shared" si="0"/>
        <v>31335.942571500007</v>
      </c>
      <c r="I82" s="75">
        <f t="shared" si="1"/>
        <v>0.48901833122188654</v>
      </c>
      <c r="J82" s="73">
        <f t="shared" si="2"/>
        <v>0.4890183144000001</v>
      </c>
    </row>
    <row r="83" spans="1:10" ht="30" customHeight="1">
      <c r="A83" s="42" t="s">
        <v>57</v>
      </c>
      <c r="B83" s="27" t="s">
        <v>8</v>
      </c>
      <c r="C83" s="27"/>
      <c r="D83" s="11">
        <v>0</v>
      </c>
      <c r="E83" s="22">
        <v>0</v>
      </c>
      <c r="F83" s="11"/>
      <c r="G83" s="49"/>
      <c r="H83" s="55">
        <f t="shared" si="0"/>
        <v>0</v>
      </c>
      <c r="I83" s="75">
        <f t="shared" si="1"/>
        <v>0</v>
      </c>
      <c r="J83" s="73">
        <f t="shared" si="2"/>
        <v>0</v>
      </c>
    </row>
    <row r="84" spans="1:10">
      <c r="A84" s="43" t="s">
        <v>194</v>
      </c>
      <c r="B84" s="7" t="s">
        <v>3</v>
      </c>
      <c r="C84" s="8" t="s">
        <v>7</v>
      </c>
      <c r="D84" s="11">
        <v>1991.58</v>
      </c>
      <c r="E84" s="22">
        <v>3.108E-2</v>
      </c>
      <c r="F84" s="31">
        <v>2091.1590000000001</v>
      </c>
      <c r="G84" s="50">
        <v>3.2634000000000003E-2</v>
      </c>
      <c r="H84" s="55">
        <f t="shared" si="0"/>
        <v>2136.5371503000001</v>
      </c>
      <c r="I84" s="75">
        <f t="shared" si="1"/>
        <v>3.3342090458881569E-2</v>
      </c>
      <c r="J84" s="73">
        <f t="shared" si="2"/>
        <v>3.3342157800000008E-2</v>
      </c>
    </row>
    <row r="85" spans="1:10">
      <c r="A85" s="43" t="s">
        <v>195</v>
      </c>
      <c r="B85" s="9" t="s">
        <v>111</v>
      </c>
      <c r="C85" s="8" t="s">
        <v>215</v>
      </c>
      <c r="D85" s="11">
        <v>4647.03</v>
      </c>
      <c r="E85" s="22">
        <v>7.2520000000000015E-2</v>
      </c>
      <c r="F85" s="31">
        <v>4879.3814999999995</v>
      </c>
      <c r="G85" s="50">
        <v>7.6146000000000019E-2</v>
      </c>
      <c r="H85" s="55">
        <f t="shared" si="0"/>
        <v>4985.2640785499998</v>
      </c>
      <c r="I85" s="75">
        <f t="shared" si="1"/>
        <v>7.7798378485994232E-2</v>
      </c>
      <c r="J85" s="73">
        <f t="shared" si="2"/>
        <v>7.7798368200000023E-2</v>
      </c>
    </row>
    <row r="86" spans="1:10">
      <c r="A86" s="43" t="s">
        <v>196</v>
      </c>
      <c r="B86" s="5" t="s">
        <v>220</v>
      </c>
      <c r="C86" s="8" t="s">
        <v>7</v>
      </c>
      <c r="D86" s="11">
        <v>3983.17</v>
      </c>
      <c r="E86" s="22">
        <v>6.216E-2</v>
      </c>
      <c r="F86" s="31">
        <v>4182.3285000000005</v>
      </c>
      <c r="G86" s="50">
        <v>6.5268000000000007E-2</v>
      </c>
      <c r="H86" s="55">
        <f t="shared" si="0"/>
        <v>4273.0850284500011</v>
      </c>
      <c r="I86" s="75">
        <f t="shared" si="1"/>
        <v>6.668434833303373E-2</v>
      </c>
      <c r="J86" s="73">
        <f t="shared" si="2"/>
        <v>6.6684315600000016E-2</v>
      </c>
    </row>
    <row r="87" spans="1:10">
      <c r="A87" s="43" t="s">
        <v>197</v>
      </c>
      <c r="B87" s="5" t="s">
        <v>48</v>
      </c>
      <c r="C87" s="8" t="s">
        <v>43</v>
      </c>
      <c r="D87" s="11">
        <v>26554.45</v>
      </c>
      <c r="E87" s="22">
        <v>0.41440000000000005</v>
      </c>
      <c r="F87" s="31">
        <v>27882.172500000001</v>
      </c>
      <c r="G87" s="50">
        <v>0.43512000000000006</v>
      </c>
      <c r="H87" s="55">
        <f t="shared" si="0"/>
        <v>28487.215643250001</v>
      </c>
      <c r="I87" s="75">
        <f t="shared" si="1"/>
        <v>0.44456204319477383</v>
      </c>
      <c r="J87" s="73">
        <f t="shared" si="2"/>
        <v>0.44456210400000007</v>
      </c>
    </row>
    <row r="88" spans="1:10" ht="22.8">
      <c r="A88" s="44" t="s">
        <v>198</v>
      </c>
      <c r="B88" s="5" t="s">
        <v>133</v>
      </c>
      <c r="C88" s="8" t="s">
        <v>7</v>
      </c>
      <c r="D88" s="11">
        <v>1327.72</v>
      </c>
      <c r="E88" s="22">
        <v>2.0720000000000002E-2</v>
      </c>
      <c r="F88" s="31">
        <v>1394.106</v>
      </c>
      <c r="G88" s="50">
        <v>2.1756000000000005E-2</v>
      </c>
      <c r="H88" s="55">
        <f t="shared" si="0"/>
        <v>1424.3581002000001</v>
      </c>
      <c r="I88" s="75">
        <f t="shared" si="1"/>
        <v>2.2228060305921043E-2</v>
      </c>
      <c r="J88" s="73">
        <f t="shared" si="2"/>
        <v>2.2228105200000004E-2</v>
      </c>
    </row>
    <row r="89" spans="1:10">
      <c r="A89" s="43" t="s">
        <v>199</v>
      </c>
      <c r="B89" s="14" t="s">
        <v>219</v>
      </c>
      <c r="C89" s="8" t="s">
        <v>7</v>
      </c>
      <c r="D89" s="11">
        <v>5310.89</v>
      </c>
      <c r="E89" s="22">
        <v>8.2880000000000009E-2</v>
      </c>
      <c r="F89" s="31">
        <v>5576.4345000000003</v>
      </c>
      <c r="G89" s="50">
        <v>8.7024000000000018E-2</v>
      </c>
      <c r="H89" s="55">
        <f t="shared" si="0"/>
        <v>5697.4431286500003</v>
      </c>
      <c r="I89" s="75">
        <f t="shared" si="1"/>
        <v>8.8912408638954762E-2</v>
      </c>
      <c r="J89" s="73">
        <f t="shared" si="2"/>
        <v>8.8912420800000017E-2</v>
      </c>
    </row>
    <row r="90" spans="1:10" s="3" customFormat="1">
      <c r="A90" s="43" t="s">
        <v>200</v>
      </c>
      <c r="B90" s="5" t="s">
        <v>1</v>
      </c>
      <c r="C90" s="8" t="s">
        <v>7</v>
      </c>
      <c r="D90" s="11">
        <v>663.86</v>
      </c>
      <c r="E90" s="22">
        <v>1.0360000000000001E-2</v>
      </c>
      <c r="F90" s="31">
        <v>697.053</v>
      </c>
      <c r="G90" s="50">
        <v>1.0878000000000002E-2</v>
      </c>
      <c r="H90" s="55">
        <f t="shared" si="0"/>
        <v>712.17905010000004</v>
      </c>
      <c r="I90" s="75">
        <f t="shared" si="1"/>
        <v>1.1114030152960521E-2</v>
      </c>
      <c r="J90" s="73">
        <f t="shared" si="2"/>
        <v>1.1114052600000002E-2</v>
      </c>
    </row>
    <row r="91" spans="1:10" s="3" customFormat="1">
      <c r="A91" s="94" t="s">
        <v>201</v>
      </c>
      <c r="B91" s="95" t="s">
        <v>148</v>
      </c>
      <c r="C91" s="96" t="s">
        <v>21</v>
      </c>
      <c r="D91" s="17">
        <v>13941.09</v>
      </c>
      <c r="E91" s="24">
        <v>0.21756</v>
      </c>
      <c r="F91" s="32">
        <v>14638.1445</v>
      </c>
      <c r="G91" s="52">
        <v>0.228438</v>
      </c>
      <c r="H91" s="55">
        <f t="shared" si="0"/>
        <v>14955.79223565</v>
      </c>
      <c r="I91" s="75">
        <f t="shared" si="1"/>
        <v>0.23339513545798271</v>
      </c>
      <c r="J91" s="73">
        <f t="shared" si="2"/>
        <v>0.23339510460000001</v>
      </c>
    </row>
    <row r="92" spans="1:10" s="1" customFormat="1">
      <c r="A92" s="42" t="s">
        <v>202</v>
      </c>
      <c r="B92" s="13" t="s">
        <v>90</v>
      </c>
      <c r="C92" s="13"/>
      <c r="D92" s="11"/>
      <c r="E92" s="22"/>
      <c r="F92" s="11">
        <v>0</v>
      </c>
      <c r="G92" s="49">
        <v>0</v>
      </c>
      <c r="H92" s="55">
        <f t="shared" si="0"/>
        <v>0</v>
      </c>
      <c r="I92" s="75">
        <f t="shared" si="1"/>
        <v>0</v>
      </c>
      <c r="J92" s="73">
        <f t="shared" si="2"/>
        <v>0</v>
      </c>
    </row>
    <row r="93" spans="1:10" s="3" customFormat="1" ht="45.6">
      <c r="A93" s="43" t="s">
        <v>203</v>
      </c>
      <c r="B93" s="5" t="s">
        <v>4</v>
      </c>
      <c r="C93" s="8" t="s">
        <v>110</v>
      </c>
      <c r="D93" s="11">
        <v>6638.61</v>
      </c>
      <c r="E93" s="29">
        <v>0.10360000000000001</v>
      </c>
      <c r="F93" s="31">
        <v>6970.5405000000001</v>
      </c>
      <c r="G93" s="50">
        <v>0.10878000000000002</v>
      </c>
      <c r="H93" s="55">
        <f t="shared" si="0"/>
        <v>7121.8012288500004</v>
      </c>
      <c r="I93" s="75">
        <f t="shared" si="1"/>
        <v>0.11114046894487579</v>
      </c>
      <c r="J93" s="73">
        <f t="shared" si="2"/>
        <v>0.11114052600000002</v>
      </c>
    </row>
    <row r="94" spans="1:10" s="3" customFormat="1">
      <c r="A94" s="43" t="s">
        <v>204</v>
      </c>
      <c r="B94" s="9" t="s">
        <v>5</v>
      </c>
      <c r="C94" s="8" t="s">
        <v>7</v>
      </c>
      <c r="D94" s="11">
        <v>16596.53</v>
      </c>
      <c r="E94" s="29">
        <v>0.25900000000000001</v>
      </c>
      <c r="F94" s="31">
        <v>17426.356499999998</v>
      </c>
      <c r="G94" s="50">
        <v>0.27195000000000003</v>
      </c>
      <c r="H94" s="55">
        <f t="shared" si="0"/>
        <v>17804.50843605</v>
      </c>
      <c r="I94" s="75">
        <f t="shared" si="1"/>
        <v>0.2778512560698248</v>
      </c>
      <c r="J94" s="73">
        <f t="shared" si="2"/>
        <v>0.27785131500000004</v>
      </c>
    </row>
    <row r="95" spans="1:10" s="3" customFormat="1">
      <c r="A95" s="43" t="s">
        <v>222</v>
      </c>
      <c r="B95" s="5" t="s">
        <v>54</v>
      </c>
      <c r="C95" s="8" t="s">
        <v>7</v>
      </c>
      <c r="D95" s="11">
        <v>663.86</v>
      </c>
      <c r="E95" s="29">
        <v>1.0360000000000001E-2</v>
      </c>
      <c r="F95" s="31">
        <v>697.053</v>
      </c>
      <c r="G95" s="50">
        <v>1.0878000000000002E-2</v>
      </c>
      <c r="H95" s="55">
        <f t="shared" si="0"/>
        <v>712.17905010000004</v>
      </c>
      <c r="I95" s="75">
        <f t="shared" si="1"/>
        <v>1.1114030152960521E-2</v>
      </c>
      <c r="J95" s="73">
        <f t="shared" si="2"/>
        <v>1.1114052600000002E-2</v>
      </c>
    </row>
    <row r="96" spans="1:10" ht="12.75" customHeight="1">
      <c r="A96" s="92" t="s">
        <v>205</v>
      </c>
      <c r="B96" s="93"/>
      <c r="C96" s="93"/>
      <c r="D96" s="93"/>
      <c r="E96" s="93"/>
      <c r="F96" s="31">
        <v>0</v>
      </c>
      <c r="G96" s="50">
        <v>0</v>
      </c>
      <c r="H96" s="55">
        <f t="shared" si="0"/>
        <v>0</v>
      </c>
      <c r="I96" s="75">
        <f t="shared" si="1"/>
        <v>0</v>
      </c>
      <c r="J96" s="73">
        <f t="shared" si="2"/>
        <v>0</v>
      </c>
    </row>
    <row r="97" spans="1:10">
      <c r="A97" s="41" t="s">
        <v>206</v>
      </c>
      <c r="B97" s="5" t="s">
        <v>152</v>
      </c>
      <c r="C97" s="6" t="s">
        <v>43</v>
      </c>
      <c r="D97" s="11">
        <v>17260.39</v>
      </c>
      <c r="E97" s="22">
        <v>0.26936000000000004</v>
      </c>
      <c r="F97" s="28">
        <v>18123.409500000002</v>
      </c>
      <c r="G97" s="49">
        <v>0.28282800000000008</v>
      </c>
      <c r="H97" s="55">
        <f t="shared" si="0"/>
        <v>18516.687486150004</v>
      </c>
      <c r="I97" s="75">
        <f t="shared" si="1"/>
        <v>0.28896528622278533</v>
      </c>
      <c r="J97" s="73">
        <f t="shared" si="2"/>
        <v>0.28896536760000008</v>
      </c>
    </row>
    <row r="98" spans="1:10">
      <c r="A98" s="41" t="s">
        <v>207</v>
      </c>
      <c r="B98" s="5" t="s">
        <v>217</v>
      </c>
      <c r="C98" s="6" t="s">
        <v>7</v>
      </c>
      <c r="D98" s="11">
        <v>663.86</v>
      </c>
      <c r="E98" s="22">
        <v>1.0360000000000001E-2</v>
      </c>
      <c r="F98" s="28">
        <v>697.053</v>
      </c>
      <c r="G98" s="49">
        <v>1.0878000000000002E-2</v>
      </c>
      <c r="H98" s="55">
        <f t="shared" si="0"/>
        <v>712.17905010000004</v>
      </c>
      <c r="I98" s="75">
        <f t="shared" si="1"/>
        <v>1.1114030152960521E-2</v>
      </c>
      <c r="J98" s="73">
        <f t="shared" si="2"/>
        <v>1.1114052600000002E-2</v>
      </c>
    </row>
    <row r="99" spans="1:10">
      <c r="A99" s="41" t="s">
        <v>208</v>
      </c>
      <c r="B99" s="5" t="s">
        <v>218</v>
      </c>
      <c r="C99" s="6" t="s">
        <v>7</v>
      </c>
      <c r="D99" s="11">
        <v>5974.75</v>
      </c>
      <c r="E99" s="22">
        <v>9.3240000000000003E-2</v>
      </c>
      <c r="F99" s="28">
        <v>6273.4875000000002</v>
      </c>
      <c r="G99" s="49">
        <v>9.7902000000000003E-2</v>
      </c>
      <c r="H99" s="55">
        <f t="shared" si="0"/>
        <v>6409.6221787500008</v>
      </c>
      <c r="I99" s="75">
        <f t="shared" si="1"/>
        <v>0.10002643879191529</v>
      </c>
      <c r="J99" s="73">
        <f t="shared" si="2"/>
        <v>0.10002647340000001</v>
      </c>
    </row>
    <row r="100" spans="1:10">
      <c r="A100" s="41" t="s">
        <v>209</v>
      </c>
      <c r="B100" s="5" t="s">
        <v>107</v>
      </c>
      <c r="C100" s="6" t="s">
        <v>43</v>
      </c>
      <c r="D100" s="11">
        <v>2655.45</v>
      </c>
      <c r="E100" s="22">
        <v>4.1440000000000005E-2</v>
      </c>
      <c r="F100" s="28">
        <v>2788.2224999999999</v>
      </c>
      <c r="G100" s="49">
        <v>4.3512000000000009E-2</v>
      </c>
      <c r="H100" s="55">
        <f t="shared" si="0"/>
        <v>2848.7269282500001</v>
      </c>
      <c r="I100" s="75">
        <f t="shared" si="1"/>
        <v>4.4456288027112663E-2</v>
      </c>
      <c r="J100" s="73">
        <f t="shared" si="2"/>
        <v>4.4456210400000008E-2</v>
      </c>
    </row>
    <row r="101" spans="1:10" ht="22.8">
      <c r="A101" s="37" t="s">
        <v>210</v>
      </c>
      <c r="B101" s="5" t="s">
        <v>149</v>
      </c>
      <c r="C101" s="6" t="s">
        <v>6</v>
      </c>
      <c r="D101" s="11">
        <v>1327.72</v>
      </c>
      <c r="E101" s="22">
        <v>2.0720000000000002E-2</v>
      </c>
      <c r="F101" s="28">
        <v>1394.106</v>
      </c>
      <c r="G101" s="49">
        <v>2.1756000000000005E-2</v>
      </c>
      <c r="H101" s="55">
        <f t="shared" si="0"/>
        <v>1424.3581002000001</v>
      </c>
      <c r="I101" s="75">
        <f t="shared" si="1"/>
        <v>2.2228060305921043E-2</v>
      </c>
      <c r="J101" s="73">
        <f t="shared" si="2"/>
        <v>2.2228105200000004E-2</v>
      </c>
    </row>
    <row r="102" spans="1:10" ht="22.8">
      <c r="A102" s="37" t="s">
        <v>211</v>
      </c>
      <c r="B102" s="5" t="s">
        <v>58</v>
      </c>
      <c r="C102" s="6" t="s">
        <v>6</v>
      </c>
      <c r="D102" s="11">
        <v>7966.34</v>
      </c>
      <c r="E102" s="22">
        <v>0.12432</v>
      </c>
      <c r="F102" s="28">
        <v>8364.6570000000011</v>
      </c>
      <c r="G102" s="49">
        <v>0.13053600000000001</v>
      </c>
      <c r="H102" s="55">
        <f t="shared" si="0"/>
        <v>8546.1700569000022</v>
      </c>
      <c r="I102" s="75">
        <f t="shared" si="1"/>
        <v>0.13336869666606746</v>
      </c>
      <c r="J102" s="73">
        <f t="shared" si="2"/>
        <v>0.13336863120000003</v>
      </c>
    </row>
    <row r="103" spans="1:10">
      <c r="A103" s="37" t="s">
        <v>212</v>
      </c>
      <c r="B103" s="5" t="s">
        <v>59</v>
      </c>
      <c r="C103" s="6" t="s">
        <v>43</v>
      </c>
      <c r="D103" s="11">
        <v>11949.5</v>
      </c>
      <c r="E103" s="22">
        <v>0.18648000000000001</v>
      </c>
      <c r="F103" s="28">
        <v>12546.975</v>
      </c>
      <c r="G103" s="49">
        <v>0.19580400000000001</v>
      </c>
      <c r="H103" s="55">
        <f t="shared" si="0"/>
        <v>12819.244357500002</v>
      </c>
      <c r="I103" s="75">
        <f t="shared" si="1"/>
        <v>0.20005287758383059</v>
      </c>
      <c r="J103" s="73">
        <f t="shared" si="2"/>
        <v>0.20005294680000002</v>
      </c>
    </row>
    <row r="104" spans="1:10" ht="13.8" thickBot="1">
      <c r="A104" s="57" t="s">
        <v>213</v>
      </c>
      <c r="B104" s="58" t="s">
        <v>227</v>
      </c>
      <c r="C104" s="59" t="s">
        <v>43</v>
      </c>
      <c r="D104" s="60">
        <v>186470.7</v>
      </c>
      <c r="E104" s="61">
        <v>2.91</v>
      </c>
      <c r="F104" s="62">
        <v>195794.23500000002</v>
      </c>
      <c r="G104" s="63">
        <v>3.0555000000000003</v>
      </c>
      <c r="H104" s="82">
        <f t="shared" si="0"/>
        <v>200042.96989950002</v>
      </c>
      <c r="I104" s="77">
        <f t="shared" si="1"/>
        <v>3.1218042696406703</v>
      </c>
      <c r="J104" s="73">
        <f t="shared" si="2"/>
        <v>3.1218043500000006</v>
      </c>
    </row>
    <row r="105" spans="1:10" s="1" customFormat="1" ht="13.8" thickBot="1">
      <c r="A105" s="89" t="s">
        <v>0</v>
      </c>
      <c r="B105" s="90"/>
      <c r="C105" s="91"/>
      <c r="D105" s="33">
        <v>964949.35000000009</v>
      </c>
      <c r="E105" s="25">
        <v>15.06</v>
      </c>
      <c r="F105" s="33">
        <v>1013196.8174999999</v>
      </c>
      <c r="G105" s="25">
        <v>15.81</v>
      </c>
      <c r="H105" s="84">
        <f t="shared" si="0"/>
        <v>1035183.18843975</v>
      </c>
      <c r="I105" s="78">
        <f t="shared" si="1"/>
        <v>16.15472565296848</v>
      </c>
      <c r="J105" s="73">
        <f t="shared" si="2"/>
        <v>16.153077</v>
      </c>
    </row>
    <row r="106" spans="1:10" ht="13.8" thickBot="1">
      <c r="A106" s="64" t="s">
        <v>214</v>
      </c>
      <c r="B106" s="65" t="s">
        <v>169</v>
      </c>
      <c r="C106" s="66" t="s">
        <v>43</v>
      </c>
      <c r="D106" s="67">
        <v>242973.25</v>
      </c>
      <c r="E106" s="68">
        <v>3.7917600000000005</v>
      </c>
      <c r="F106" s="69">
        <v>255121.91250000001</v>
      </c>
      <c r="G106" s="70">
        <v>3.9813480000000006</v>
      </c>
      <c r="H106" s="83">
        <f t="shared" si="0"/>
        <v>260658.05800125003</v>
      </c>
      <c r="I106" s="79">
        <f t="shared" si="1"/>
        <v>4.0677432393318096</v>
      </c>
      <c r="J106" s="73">
        <f t="shared" si="2"/>
        <v>4.0677432516000005</v>
      </c>
    </row>
    <row r="107" spans="1:10" ht="13.8" thickBot="1">
      <c r="A107" s="87" t="s">
        <v>221</v>
      </c>
      <c r="B107" s="88"/>
      <c r="C107" s="88"/>
      <c r="D107" s="45">
        <v>1207922.6000000001</v>
      </c>
      <c r="E107" s="46">
        <v>18.850000000000001</v>
      </c>
      <c r="F107" s="45">
        <v>1207922.6000000001</v>
      </c>
      <c r="G107" s="46">
        <v>19.791347999999999</v>
      </c>
      <c r="H107" s="84">
        <f>J107*12*C5</f>
        <v>1295735.6027319466</v>
      </c>
      <c r="I107" s="78">
        <f>H107/$C$5/12</f>
        <v>20.220820251599999</v>
      </c>
      <c r="J107" s="73">
        <f>G107*1.0217</f>
        <v>20.220820251599999</v>
      </c>
    </row>
    <row r="108" spans="1:10" ht="13.8" thickBot="1">
      <c r="A108" s="71" t="s">
        <v>228</v>
      </c>
      <c r="B108" s="65" t="s">
        <v>223</v>
      </c>
      <c r="C108" s="66" t="s">
        <v>43</v>
      </c>
      <c r="D108" s="67">
        <v>33193.07</v>
      </c>
      <c r="E108" s="72">
        <v>0.51800000000000002</v>
      </c>
      <c r="F108" s="69">
        <v>34852.7235</v>
      </c>
      <c r="G108" s="70">
        <v>0.55000000000000004</v>
      </c>
      <c r="H108" s="83">
        <f t="shared" si="0"/>
        <v>35609.027599950001</v>
      </c>
      <c r="I108" s="79">
        <f t="shared" si="1"/>
        <v>0.55570267955492014</v>
      </c>
      <c r="J108" s="73">
        <f t="shared" si="2"/>
        <v>0.56193500000000007</v>
      </c>
    </row>
    <row r="109" spans="1:10" ht="13.8" thickBot="1">
      <c r="A109" s="87" t="s">
        <v>224</v>
      </c>
      <c r="B109" s="88"/>
      <c r="C109" s="88"/>
      <c r="D109" s="33">
        <v>1241115.6700000002</v>
      </c>
      <c r="E109" s="33">
        <v>19.368000000000002</v>
      </c>
      <c r="F109" s="33">
        <v>1242775.3235000002</v>
      </c>
      <c r="G109" s="45">
        <v>20.341348</v>
      </c>
      <c r="H109" s="84">
        <f t="shared" si="0"/>
        <v>1269743.5480199503</v>
      </c>
      <c r="I109" s="78">
        <f>I107+I108</f>
        <v>20.776522931154918</v>
      </c>
      <c r="J109" s="73">
        <f t="shared" si="2"/>
        <v>20.782755251600001</v>
      </c>
    </row>
  </sheetData>
  <mergeCells count="11">
    <mergeCell ref="A107:C107"/>
    <mergeCell ref="A109:C109"/>
    <mergeCell ref="A105:C105"/>
    <mergeCell ref="A96:E96"/>
    <mergeCell ref="A6:E6"/>
    <mergeCell ref="A16:E16"/>
    <mergeCell ref="A24:E24"/>
    <mergeCell ref="A41:E41"/>
    <mergeCell ref="A69:E69"/>
    <mergeCell ref="A1:I1"/>
    <mergeCell ref="A2:I2"/>
  </mergeCells>
  <phoneticPr fontId="4" type="noConversion"/>
  <pageMargins left="0.75" right="0.75" top="0.6" bottom="0.2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Sapognikova</cp:lastModifiedBy>
  <cp:lastPrinted>2022-08-08T07:16:12Z</cp:lastPrinted>
  <dcterms:created xsi:type="dcterms:W3CDTF">2011-09-20T07:13:12Z</dcterms:created>
  <dcterms:modified xsi:type="dcterms:W3CDTF">2022-08-08T09:07:01Z</dcterms:modified>
</cp:coreProperties>
</file>