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bookViews>
    <workbookView xWindow="0" yWindow="0" windowWidth="23040" windowHeight="8616" tabRatio="500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9" i="1" l="1"/>
  <c r="I64" i="1"/>
  <c r="I30" i="1"/>
  <c r="I31" i="1"/>
  <c r="I32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5" i="1"/>
  <c r="I56" i="1"/>
  <c r="I57" i="1"/>
  <c r="I58" i="1"/>
  <c r="I60" i="1"/>
  <c r="I61" i="1"/>
  <c r="I62" i="1"/>
  <c r="I63" i="1"/>
  <c r="I29" i="1"/>
  <c r="I27" i="1"/>
  <c r="I5" i="1"/>
  <c r="H30" i="1" l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62" i="1"/>
  <c r="H63" i="1"/>
  <c r="H29" i="1"/>
  <c r="G64" i="1"/>
  <c r="H27" i="1"/>
  <c r="H5" i="1"/>
  <c r="D62" i="1" l="1"/>
  <c r="H64" i="1"/>
  <c r="D64" i="1"/>
  <c r="D61" i="1"/>
  <c r="D60" i="1"/>
  <c r="D59" i="1"/>
  <c r="D58" i="1"/>
  <c r="D57" i="1"/>
  <c r="D56" i="1"/>
  <c r="D55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7" i="1"/>
  <c r="D5" i="1"/>
</calcChain>
</file>

<file path=xl/sharedStrings.xml><?xml version="1.0" encoding="utf-8"?>
<sst xmlns="http://schemas.openxmlformats.org/spreadsheetml/2006/main" count="176" uniqueCount="142">
  <si>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</si>
  <si>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</si>
  <si>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</si>
  <si>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</si>
  <si>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</si>
  <si>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</si>
  <si>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</si>
  <si>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</si>
  <si>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</si>
  <si>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</si>
  <si>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</si>
  <si>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</si>
  <si>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</si>
  <si>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</si>
  <si>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</si>
  <si>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</si>
  <si>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</si>
  <si>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</si>
  <si>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</si>
  <si>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</si>
  <si>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</si>
  <si>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</si>
  <si>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</si>
  <si>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</si>
  <si>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</si>
  <si>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</si>
  <si>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</si>
  <si>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</si>
  <si>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</si>
  <si>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</si>
  <si>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</si>
  <si>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</si>
  <si>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</si>
  <si>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</si>
  <si>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</si>
  <si>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</si>
  <si>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</si>
  <si>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</si>
  <si>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</si>
  <si>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</si>
  <si>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</si>
  <si>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</si>
  <si>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</si>
  <si>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</si>
  <si>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</si>
  <si>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</si>
  <si>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</si>
  <si>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</si>
  <si>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</si>
  <si>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</si>
  <si>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</si>
  <si>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</si>
  <si>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</si>
  <si>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</si>
  <si>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</si>
  <si>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</si>
  <si>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</si>
  <si>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</si>
  <si>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</si>
  <si>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</si>
  <si>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</si>
  <si>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</si>
  <si>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</si>
  <si>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</si>
  <si>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</si>
  <si>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</si>
  <si>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</si>
  <si>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</si>
  <si>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</si>
  <si>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</si>
  <si>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</si>
  <si>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</si>
  <si>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</si>
  <si>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</si>
  <si>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</si>
  <si>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</si>
  <si>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</si>
  <si>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</si>
  <si>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</si>
  <si>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</si>
  <si>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</si>
  <si>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</si>
  <si>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</si>
  <si>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</si>
  <si>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</si>
  <si>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</si>
  <si>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</si>
  <si>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</si>
  <si>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</si>
  <si>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</si>
  <si>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</si>
  <si>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</si>
  <si>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</si>
  <si>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</si>
  <si>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</si>
  <si>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</si>
  <si>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</si>
  <si>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</si>
  <si>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</si>
  <si>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</si>
  <si>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</si>
  <si>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</si>
  <si>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</si>
  <si>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</si>
  <si>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</si>
  <si>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</si>
  <si>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</si>
  <si>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</si>
  <si>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</si>
  <si>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</si>
  <si>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</si>
  <si>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</si>
  <si>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</si>
  <si>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</si>
  <si>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</si>
  <si>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</si>
  <si>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</si>
  <si>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</si>
  <si>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</si>
  <si>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</si>
  <si>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</si>
  <si>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</si>
  <si>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</si>
  <si>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</si>
  <si>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</si>
  <si>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</si>
  <si>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</si>
  <si>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</si>
  <si>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</si>
  <si>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</si>
  <si>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</si>
  <si>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</si>
  <si>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</si>
  <si>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</si>
  <si>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</si>
  <si>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</si>
  <si>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по факту</t>
  </si>
  <si>
    <t xml:space="preserve">ПЕРЕЧЕНЬ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Гагарина 44
</t>
  </si>
  <si>
    <t xml:space="preserve">Итого </t>
  </si>
  <si>
    <r>
      <t>Стоимость на 1 м</t>
    </r>
    <r>
      <rPr>
        <b/>
        <vertAlign val="superscript"/>
        <sz val="10"/>
        <color theme="1"/>
        <rFont val="Arial"/>
        <family val="2"/>
        <charset val="204"/>
      </rPr>
      <t xml:space="preserve">2 </t>
    </r>
    <r>
      <rPr>
        <b/>
        <sz val="10"/>
        <color theme="1"/>
        <rFont val="Arial"/>
        <family val="2"/>
        <charset val="204"/>
      </rPr>
      <t>общей площади (рублей в месяц)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</si>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</sst>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/>
    <xf numFmtId="49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 wrapText="1"/>
    </xf>
    <xf numFmtId="2" fontId="13" fillId="0" borderId="3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2" fontId="7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2" fontId="13" fillId="0" borderId="4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/>
    </xf>
    <xf numFmtId="2" fontId="0" fillId="0" borderId="4" xfId="0" applyNumberFormat="1" applyFont="1" applyBorder="1" applyAlignment="1">
      <alignment horizontal="right" vertical="center"/>
    </xf>
    <xf numFmtId="2" fontId="6" fillId="2" borderId="2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/>
    </xf>
    <xf numFmtId="2" fontId="7" fillId="2" borderId="8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126" zoomScaleNormal="126" workbookViewId="0">
      <selection activeCell="K8" sqref="K8"/>
    </sheetView>
  </sheetViews>
  <sheetFormatPr defaultRowHeight="13.2"/>
  <cols>
    <col min="1" max="1" width="7.109375" style="1" customWidth="1"/>
    <col min="2" max="2" width="47.6640625" customWidth="1"/>
    <col min="3" max="3" width="16" customWidth="1"/>
    <col min="4" max="4" width="15.109375" hidden="1" customWidth="1"/>
    <col min="5" max="6" width="9.109375" hidden="1" customWidth="1"/>
    <col min="7" max="7" width="13.6640625" style="41" hidden="1" customWidth="1"/>
    <col min="8" max="8" width="12.6640625" style="41" customWidth="1"/>
    <col min="9" max="9" width="11.88671875" style="40" customWidth="1"/>
    <col min="10" max="249" width="8.33203125" customWidth="1"/>
    <col min="250" max="250" width="4.5546875" customWidth="1"/>
    <col min="251" max="251" width="20" customWidth="1"/>
    <col min="252" max="252" width="15.33203125" customWidth="1"/>
    <col min="253" max="253" width="9.6640625" customWidth="1"/>
    <col min="254" max="505" width="8.33203125" customWidth="1"/>
    <col min="506" max="506" width="4.5546875" customWidth="1"/>
    <col min="507" max="507" width="20" customWidth="1"/>
    <col min="508" max="508" width="15.33203125" customWidth="1"/>
    <col min="509" max="509" width="9.6640625" customWidth="1"/>
    <col min="510" max="761" width="8.33203125" customWidth="1"/>
    <col min="762" max="762" width="4.5546875" customWidth="1"/>
    <col min="763" max="763" width="20" customWidth="1"/>
    <col min="764" max="764" width="15.33203125" customWidth="1"/>
    <col min="765" max="765" width="9.6640625" customWidth="1"/>
    <col min="766" max="1017" width="8.33203125" customWidth="1"/>
    <col min="1018" max="1018" width="4.5546875" customWidth="1"/>
    <col min="1019" max="1019" width="20" customWidth="1"/>
    <col min="1020" max="1020" width="15.33203125" customWidth="1"/>
    <col min="1021" max="1021" width="9.6640625" customWidth="1"/>
    <col min="1022" max="1023" width="8.33203125" customWidth="1"/>
  </cols>
  <sheetData>
    <row r="1" spans="1:9" ht="67.8" customHeight="1" thickBot="1">
      <c r="A1" s="37" t="s">
        <v>137</v>
      </c>
      <c r="B1" s="37"/>
      <c r="C1" s="37"/>
      <c r="D1" s="37"/>
      <c r="E1" s="37"/>
      <c r="F1" s="37"/>
      <c r="G1" s="37"/>
      <c r="H1" s="37"/>
      <c r="I1" s="37"/>
    </row>
    <row r="2" spans="1:9" ht="73.8" thickBot="1">
      <c r="A2" s="32" t="s">
        <v>0</v>
      </c>
      <c r="B2" s="33" t="s">
        <v>1</v>
      </c>
      <c r="C2" s="32" t="s">
        <v>2</v>
      </c>
      <c r="D2" s="33" t="s">
        <v>3</v>
      </c>
      <c r="E2" s="33" t="s">
        <v>4</v>
      </c>
      <c r="F2" s="33" t="s">
        <v>5</v>
      </c>
      <c r="G2" s="42" t="s">
        <v>139</v>
      </c>
      <c r="H2" s="57" t="s">
        <v>140</v>
      </c>
      <c r="I2" s="58" t="s">
        <v>141</v>
      </c>
    </row>
    <row r="3" spans="1:9">
      <c r="A3" s="28"/>
      <c r="B3" s="29" t="s">
        <v>6</v>
      </c>
      <c r="C3" s="29">
        <v>899</v>
      </c>
      <c r="D3" s="30"/>
      <c r="E3" s="31"/>
      <c r="F3" s="31"/>
      <c r="G3" s="43"/>
      <c r="H3" s="53"/>
      <c r="I3" s="56"/>
    </row>
    <row r="4" spans="1:9" ht="12.75" customHeight="1">
      <c r="A4" s="52" t="s">
        <v>7</v>
      </c>
      <c r="B4" s="63"/>
      <c r="C4" s="63"/>
      <c r="D4" s="63"/>
      <c r="E4" s="63"/>
      <c r="F4" s="63"/>
      <c r="G4" s="63"/>
      <c r="H4" s="39"/>
      <c r="I4" s="48"/>
    </row>
    <row r="5" spans="1:9" ht="24">
      <c r="A5" s="4" t="s">
        <v>8</v>
      </c>
      <c r="B5" s="5" t="s">
        <v>9</v>
      </c>
      <c r="C5" s="5"/>
      <c r="D5" s="6">
        <f>G5*12*C$3</f>
        <v>50487.839999999997</v>
      </c>
      <c r="E5" s="7">
        <v>4.07</v>
      </c>
      <c r="F5" s="7">
        <v>4.33</v>
      </c>
      <c r="G5" s="44">
        <v>4.68</v>
      </c>
      <c r="H5" s="49">
        <f>G5*1.05</f>
        <v>4.9139999999999997</v>
      </c>
      <c r="I5" s="49">
        <f>H5*1.0217</f>
        <v>5.0206337999999997</v>
      </c>
    </row>
    <row r="6" spans="1:9" ht="25.8" customHeight="1">
      <c r="A6" s="4" t="s">
        <v>10</v>
      </c>
      <c r="B6" s="8" t="s">
        <v>11</v>
      </c>
      <c r="C6" s="8"/>
      <c r="D6" s="6"/>
      <c r="E6" s="8"/>
      <c r="F6" s="8"/>
      <c r="G6" s="44"/>
      <c r="H6" s="50"/>
      <c r="I6" s="48"/>
    </row>
    <row r="7" spans="1:9" s="13" customFormat="1">
      <c r="A7" s="9" t="s">
        <v>12</v>
      </c>
      <c r="B7" s="10" t="s">
        <v>13</v>
      </c>
      <c r="C7" s="11" t="s">
        <v>14</v>
      </c>
      <c r="D7" s="6"/>
      <c r="E7" s="12"/>
      <c r="F7" s="12"/>
      <c r="G7" s="44"/>
      <c r="H7" s="50"/>
      <c r="I7" s="50"/>
    </row>
    <row r="8" spans="1:9" s="13" customFormat="1">
      <c r="A8" s="9" t="s">
        <v>15</v>
      </c>
      <c r="B8" s="10" t="s">
        <v>16</v>
      </c>
      <c r="C8" s="11" t="s">
        <v>17</v>
      </c>
      <c r="D8" s="6"/>
      <c r="E8" s="12"/>
      <c r="F8" s="12"/>
      <c r="G8" s="44"/>
      <c r="H8" s="50"/>
      <c r="I8" s="50"/>
    </row>
    <row r="9" spans="1:9" ht="12.75" customHeight="1">
      <c r="A9" s="4" t="s">
        <v>18</v>
      </c>
      <c r="B9" s="8" t="s">
        <v>19</v>
      </c>
      <c r="C9" s="8"/>
      <c r="D9" s="6"/>
      <c r="E9" s="8"/>
      <c r="F9" s="8"/>
      <c r="G9" s="44"/>
      <c r="H9" s="50"/>
      <c r="I9" s="48"/>
    </row>
    <row r="10" spans="1:9" s="13" customFormat="1">
      <c r="A10" s="9" t="s">
        <v>20</v>
      </c>
      <c r="B10" s="10" t="s">
        <v>21</v>
      </c>
      <c r="C10" s="11" t="s">
        <v>22</v>
      </c>
      <c r="D10" s="6"/>
      <c r="E10" s="12"/>
      <c r="F10" s="12"/>
      <c r="G10" s="44"/>
      <c r="H10" s="50"/>
      <c r="I10" s="50"/>
    </row>
    <row r="11" spans="1:9" s="13" customFormat="1" ht="22.8">
      <c r="A11" s="9" t="s">
        <v>23</v>
      </c>
      <c r="B11" s="10" t="s">
        <v>24</v>
      </c>
      <c r="C11" s="11" t="s">
        <v>25</v>
      </c>
      <c r="D11" s="6"/>
      <c r="E11" s="12"/>
      <c r="F11" s="12"/>
      <c r="G11" s="44"/>
      <c r="H11" s="50"/>
      <c r="I11" s="50"/>
    </row>
    <row r="12" spans="1:9" s="13" customFormat="1" ht="22.8">
      <c r="A12" s="9" t="s">
        <v>26</v>
      </c>
      <c r="B12" s="10" t="s">
        <v>27</v>
      </c>
      <c r="C12" s="11" t="s">
        <v>25</v>
      </c>
      <c r="D12" s="6"/>
      <c r="E12" s="12"/>
      <c r="F12" s="12"/>
      <c r="G12" s="44"/>
      <c r="H12" s="50"/>
      <c r="I12" s="50"/>
    </row>
    <row r="13" spans="1:9" s="13" customFormat="1" ht="22.8">
      <c r="A13" s="9" t="s">
        <v>28</v>
      </c>
      <c r="B13" s="10" t="s">
        <v>29</v>
      </c>
      <c r="C13" s="11" t="s">
        <v>25</v>
      </c>
      <c r="D13" s="6"/>
      <c r="E13" s="12"/>
      <c r="F13" s="12"/>
      <c r="G13" s="44"/>
      <c r="H13" s="50"/>
      <c r="I13" s="50"/>
    </row>
    <row r="14" spans="1:9" s="13" customFormat="1" ht="22.8">
      <c r="A14" s="9" t="s">
        <v>30</v>
      </c>
      <c r="B14" s="10" t="s">
        <v>31</v>
      </c>
      <c r="C14" s="11" t="s">
        <v>25</v>
      </c>
      <c r="D14" s="6"/>
      <c r="E14" s="12"/>
      <c r="F14" s="12"/>
      <c r="G14" s="44"/>
      <c r="H14" s="50"/>
      <c r="I14" s="50"/>
    </row>
    <row r="15" spans="1:9" s="13" customFormat="1" ht="22.8">
      <c r="A15" s="9" t="s">
        <v>32</v>
      </c>
      <c r="B15" s="10" t="s">
        <v>33</v>
      </c>
      <c r="C15" s="11" t="s">
        <v>25</v>
      </c>
      <c r="D15" s="6"/>
      <c r="E15" s="12"/>
      <c r="F15" s="12"/>
      <c r="G15" s="44"/>
      <c r="H15" s="50"/>
      <c r="I15" s="50"/>
    </row>
    <row r="16" spans="1:9" ht="18.600000000000001" customHeight="1">
      <c r="A16" s="4" t="s">
        <v>34</v>
      </c>
      <c r="B16" s="38" t="s">
        <v>35</v>
      </c>
      <c r="C16" s="63"/>
      <c r="D16" s="63"/>
      <c r="E16" s="63"/>
      <c r="F16" s="63"/>
      <c r="G16" s="63"/>
      <c r="H16" s="39"/>
      <c r="I16" s="48"/>
    </row>
    <row r="17" spans="1:9" s="13" customFormat="1">
      <c r="A17" s="9" t="s">
        <v>36</v>
      </c>
      <c r="B17" s="10" t="s">
        <v>37</v>
      </c>
      <c r="C17" s="11" t="s">
        <v>38</v>
      </c>
      <c r="D17" s="6"/>
      <c r="E17" s="12"/>
      <c r="F17" s="12"/>
      <c r="G17" s="44"/>
      <c r="H17" s="50"/>
      <c r="I17" s="50"/>
    </row>
    <row r="18" spans="1:9" s="13" customFormat="1">
      <c r="A18" s="9" t="s">
        <v>39</v>
      </c>
      <c r="B18" s="10" t="s">
        <v>40</v>
      </c>
      <c r="C18" s="11" t="s">
        <v>38</v>
      </c>
      <c r="D18" s="6"/>
      <c r="E18" s="12"/>
      <c r="F18" s="12"/>
      <c r="G18" s="44"/>
      <c r="H18" s="50"/>
      <c r="I18" s="50"/>
    </row>
    <row r="19" spans="1:9" s="13" customFormat="1" ht="22.8">
      <c r="A19" s="9" t="s">
        <v>41</v>
      </c>
      <c r="B19" s="10" t="s">
        <v>42</v>
      </c>
      <c r="C19" s="11" t="s">
        <v>25</v>
      </c>
      <c r="D19" s="6"/>
      <c r="E19" s="12"/>
      <c r="F19" s="12"/>
      <c r="G19" s="44"/>
      <c r="H19" s="50"/>
      <c r="I19" s="50"/>
    </row>
    <row r="20" spans="1:9" s="13" customFormat="1" ht="22.8">
      <c r="A20" s="9" t="s">
        <v>43</v>
      </c>
      <c r="B20" s="10" t="s">
        <v>44</v>
      </c>
      <c r="C20" s="11" t="s">
        <v>25</v>
      </c>
      <c r="D20" s="6"/>
      <c r="E20" s="12"/>
      <c r="F20" s="12"/>
      <c r="G20" s="44"/>
      <c r="H20" s="50"/>
      <c r="I20" s="50"/>
    </row>
    <row r="21" spans="1:9" s="13" customFormat="1" ht="34.200000000000003">
      <c r="A21" s="9" t="s">
        <v>45</v>
      </c>
      <c r="B21" s="10" t="s">
        <v>46</v>
      </c>
      <c r="C21" s="11" t="s">
        <v>25</v>
      </c>
      <c r="D21" s="6"/>
      <c r="E21" s="12"/>
      <c r="F21" s="12"/>
      <c r="G21" s="44"/>
      <c r="H21" s="50"/>
      <c r="I21" s="50"/>
    </row>
    <row r="22" spans="1:9" s="13" customFormat="1" ht="22.8">
      <c r="A22" s="9" t="s">
        <v>47</v>
      </c>
      <c r="B22" s="10" t="s">
        <v>48</v>
      </c>
      <c r="C22" s="11" t="s">
        <v>25</v>
      </c>
      <c r="D22" s="6"/>
      <c r="E22" s="12"/>
      <c r="F22" s="12"/>
      <c r="G22" s="44"/>
      <c r="H22" s="50"/>
      <c r="I22" s="50"/>
    </row>
    <row r="23" spans="1:9" s="13" customFormat="1" ht="22.8">
      <c r="A23" s="9" t="s">
        <v>49</v>
      </c>
      <c r="B23" s="10" t="s">
        <v>50</v>
      </c>
      <c r="C23" s="11" t="s">
        <v>25</v>
      </c>
      <c r="D23" s="6"/>
      <c r="E23" s="12"/>
      <c r="F23" s="12"/>
      <c r="G23" s="44"/>
      <c r="H23" s="50"/>
      <c r="I23" s="50"/>
    </row>
    <row r="24" spans="1:9" s="13" customFormat="1">
      <c r="A24" s="9" t="s">
        <v>51</v>
      </c>
      <c r="B24" s="10" t="s">
        <v>52</v>
      </c>
      <c r="C24" s="11" t="s">
        <v>22</v>
      </c>
      <c r="D24" s="6"/>
      <c r="E24" s="12"/>
      <c r="F24" s="12"/>
      <c r="G24" s="44"/>
      <c r="H24" s="50"/>
      <c r="I24" s="50"/>
    </row>
    <row r="25" spans="1:9" s="13" customFormat="1">
      <c r="A25" s="9" t="s">
        <v>53</v>
      </c>
      <c r="B25" s="10" t="s">
        <v>54</v>
      </c>
      <c r="C25" s="11" t="s">
        <v>38</v>
      </c>
      <c r="D25" s="6"/>
      <c r="E25" s="12"/>
      <c r="F25" s="12"/>
      <c r="G25" s="44"/>
      <c r="H25" s="50"/>
      <c r="I25" s="50"/>
    </row>
    <row r="26" spans="1:9" ht="12.75" customHeight="1">
      <c r="A26" s="52" t="s">
        <v>55</v>
      </c>
      <c r="B26" s="63"/>
      <c r="C26" s="63"/>
      <c r="D26" s="63"/>
      <c r="E26" s="63"/>
      <c r="F26" s="63"/>
      <c r="G26" s="63"/>
      <c r="H26" s="39"/>
      <c r="I26" s="48"/>
    </row>
    <row r="27" spans="1:9" ht="24" customHeight="1">
      <c r="A27" s="4" t="s">
        <v>56</v>
      </c>
      <c r="B27" s="38" t="s">
        <v>57</v>
      </c>
      <c r="C27" s="64"/>
      <c r="D27" s="6">
        <f>G27*12*C$3</f>
        <v>54047.88</v>
      </c>
      <c r="E27" s="7">
        <v>4.33</v>
      </c>
      <c r="F27" s="7">
        <v>4.6100000000000003</v>
      </c>
      <c r="G27" s="44">
        <v>5.01</v>
      </c>
      <c r="H27" s="49">
        <f>G27*1.05</f>
        <v>5.2605000000000004</v>
      </c>
      <c r="I27" s="49">
        <f>H27*1.0217</f>
        <v>5.3746528500000004</v>
      </c>
    </row>
    <row r="28" spans="1:9" ht="12.75" customHeight="1">
      <c r="A28" s="4" t="s">
        <v>58</v>
      </c>
      <c r="B28" s="8" t="s">
        <v>59</v>
      </c>
      <c r="C28" s="8"/>
      <c r="D28" s="6"/>
      <c r="E28" s="8"/>
      <c r="F28" s="7"/>
      <c r="G28" s="44"/>
      <c r="H28" s="54"/>
      <c r="I28" s="48"/>
    </row>
    <row r="29" spans="1:9" s="13" customFormat="1">
      <c r="A29" s="9" t="s">
        <v>60</v>
      </c>
      <c r="B29" s="14" t="s">
        <v>61</v>
      </c>
      <c r="C29" s="11" t="s">
        <v>38</v>
      </c>
      <c r="D29" s="6">
        <f>G29*12*C$3</f>
        <v>2562.0706003199998</v>
      </c>
      <c r="E29" s="15">
        <v>0.21</v>
      </c>
      <c r="F29" s="15">
        <v>0.22</v>
      </c>
      <c r="G29" s="45">
        <v>0.23749264</v>
      </c>
      <c r="H29" s="54">
        <f>G29*1.05</f>
        <v>0.24936727200000003</v>
      </c>
      <c r="I29" s="51">
        <f>H29*1.0217</f>
        <v>0.25477854180240006</v>
      </c>
    </row>
    <row r="30" spans="1:9" s="13" customFormat="1" ht="22.8">
      <c r="A30" s="9" t="s">
        <v>62</v>
      </c>
      <c r="B30" s="14" t="s">
        <v>63</v>
      </c>
      <c r="C30" s="11" t="s">
        <v>38</v>
      </c>
      <c r="D30" s="6">
        <f>G30*12*C$3</f>
        <v>1164.5775456000001</v>
      </c>
      <c r="E30" s="15">
        <v>0.09</v>
      </c>
      <c r="F30" s="15">
        <v>0.1</v>
      </c>
      <c r="G30" s="45">
        <v>0.10795120000000001</v>
      </c>
      <c r="H30" s="54">
        <f t="shared" ref="H30:H63" si="0">G30*1.05</f>
        <v>0.11334876000000002</v>
      </c>
      <c r="I30" s="51">
        <f t="shared" ref="I30:I64" si="1">H30*1.0217</f>
        <v>0.11580842809200002</v>
      </c>
    </row>
    <row r="31" spans="1:9" s="13" customFormat="1" ht="22.8">
      <c r="A31" s="9" t="s">
        <v>64</v>
      </c>
      <c r="B31" s="14" t="s">
        <v>65</v>
      </c>
      <c r="C31" s="11" t="s">
        <v>38</v>
      </c>
      <c r="D31" s="6">
        <f>G31*12*C$3</f>
        <v>582.28877280000006</v>
      </c>
      <c r="E31" s="15">
        <v>0.05</v>
      </c>
      <c r="F31" s="15">
        <v>0.05</v>
      </c>
      <c r="G31" s="45">
        <v>5.3975600000000006E-2</v>
      </c>
      <c r="H31" s="54">
        <f t="shared" si="0"/>
        <v>5.667438000000001E-2</v>
      </c>
      <c r="I31" s="51">
        <f t="shared" si="1"/>
        <v>5.7904214046000012E-2</v>
      </c>
    </row>
    <row r="32" spans="1:9" s="13" customFormat="1" ht="22.8">
      <c r="A32" s="9" t="s">
        <v>66</v>
      </c>
      <c r="B32" s="14" t="s">
        <v>67</v>
      </c>
      <c r="C32" s="11" t="s">
        <v>38</v>
      </c>
      <c r="D32" s="6">
        <f>G32*12*C$3</f>
        <v>447.05472000000003</v>
      </c>
      <c r="E32" s="15">
        <v>0.03</v>
      </c>
      <c r="F32" s="15">
        <v>0.03</v>
      </c>
      <c r="G32" s="45">
        <v>4.1440000000000005E-2</v>
      </c>
      <c r="H32" s="54">
        <f t="shared" si="0"/>
        <v>4.3512000000000009E-2</v>
      </c>
      <c r="I32" s="51">
        <f t="shared" si="1"/>
        <v>4.4456210400000008E-2</v>
      </c>
    </row>
    <row r="33" spans="1:9" ht="12.75" customHeight="1">
      <c r="A33" s="4" t="s">
        <v>68</v>
      </c>
      <c r="B33" s="8" t="s">
        <v>69</v>
      </c>
      <c r="C33" s="8"/>
      <c r="D33" s="6"/>
      <c r="E33" s="8"/>
      <c r="F33" s="15"/>
      <c r="G33" s="45">
        <v>0</v>
      </c>
      <c r="H33" s="54"/>
      <c r="I33" s="51"/>
    </row>
    <row r="34" spans="1:9" s="13" customFormat="1" ht="34.200000000000003">
      <c r="A34" s="9" t="s">
        <v>70</v>
      </c>
      <c r="B34" s="10" t="s">
        <v>71</v>
      </c>
      <c r="C34" s="11" t="s">
        <v>72</v>
      </c>
      <c r="D34" s="6">
        <f>G34*12*C$3</f>
        <v>6055.8032371199997</v>
      </c>
      <c r="E34" s="15">
        <v>0.49</v>
      </c>
      <c r="F34" s="15">
        <v>0.52</v>
      </c>
      <c r="G34" s="45">
        <v>0.56134624</v>
      </c>
      <c r="H34" s="54">
        <f t="shared" si="0"/>
        <v>0.58941355200000001</v>
      </c>
      <c r="I34" s="51">
        <f t="shared" si="1"/>
        <v>0.60220382607840006</v>
      </c>
    </row>
    <row r="35" spans="1:9" ht="22.8">
      <c r="A35" s="9" t="s">
        <v>73</v>
      </c>
      <c r="B35" s="10" t="s">
        <v>74</v>
      </c>
      <c r="C35" s="11" t="s">
        <v>75</v>
      </c>
      <c r="D35" s="6">
        <f>G35*12*C$3</f>
        <v>782.34576000000015</v>
      </c>
      <c r="E35" s="15">
        <v>0.06</v>
      </c>
      <c r="F35" s="15">
        <v>0.06</v>
      </c>
      <c r="G35" s="45">
        <v>7.2520000000000015E-2</v>
      </c>
      <c r="H35" s="54">
        <f t="shared" si="0"/>
        <v>7.6146000000000019E-2</v>
      </c>
      <c r="I35" s="51">
        <f t="shared" si="1"/>
        <v>7.7798368200000023E-2</v>
      </c>
    </row>
    <row r="36" spans="1:9" s="13" customFormat="1" ht="22.8">
      <c r="A36" s="9" t="s">
        <v>76</v>
      </c>
      <c r="B36" s="10" t="s">
        <v>77</v>
      </c>
      <c r="C36" s="11" t="s">
        <v>78</v>
      </c>
      <c r="D36" s="6">
        <f>G36*12*C$3</f>
        <v>3610.1903913599999</v>
      </c>
      <c r="E36" s="15">
        <v>0.28999999999999998</v>
      </c>
      <c r="F36" s="15">
        <v>0.31</v>
      </c>
      <c r="G36" s="45">
        <v>0.33464872000000001</v>
      </c>
      <c r="H36" s="54">
        <f t="shared" si="0"/>
        <v>0.35138115600000003</v>
      </c>
      <c r="I36" s="51">
        <f t="shared" si="1"/>
        <v>0.35900612708520002</v>
      </c>
    </row>
    <row r="37" spans="1:9" s="13" customFormat="1">
      <c r="A37" s="9" t="s">
        <v>79</v>
      </c>
      <c r="B37" s="10" t="s">
        <v>80</v>
      </c>
      <c r="C37" s="11" t="s">
        <v>38</v>
      </c>
      <c r="D37" s="6">
        <f>G37*12*C$3</f>
        <v>1863.3240729600002</v>
      </c>
      <c r="E37" s="15">
        <v>0.15</v>
      </c>
      <c r="F37" s="15">
        <v>0.16</v>
      </c>
      <c r="G37" s="45">
        <v>0.17272192</v>
      </c>
      <c r="H37" s="54">
        <f t="shared" si="0"/>
        <v>0.18135801600000001</v>
      </c>
      <c r="I37" s="51">
        <f t="shared" si="1"/>
        <v>0.18529348494720002</v>
      </c>
    </row>
    <row r="38" spans="1:9" s="13" customFormat="1" ht="22.8">
      <c r="A38" s="9" t="s">
        <v>81</v>
      </c>
      <c r="B38" s="10" t="s">
        <v>82</v>
      </c>
      <c r="C38" s="11" t="s">
        <v>83</v>
      </c>
      <c r="D38" s="6">
        <f>G38*12*C$3</f>
        <v>3610.1903913599999</v>
      </c>
      <c r="E38" s="15">
        <v>0.28999999999999998</v>
      </c>
      <c r="F38" s="15">
        <v>0.31</v>
      </c>
      <c r="G38" s="45">
        <v>0.33464872000000001</v>
      </c>
      <c r="H38" s="54">
        <f t="shared" si="0"/>
        <v>0.35138115600000003</v>
      </c>
      <c r="I38" s="51">
        <f t="shared" si="1"/>
        <v>0.35900612708520002</v>
      </c>
    </row>
    <row r="39" spans="1:9" ht="21.6" customHeight="1">
      <c r="A39" s="4" t="s">
        <v>84</v>
      </c>
      <c r="B39" s="38" t="s">
        <v>85</v>
      </c>
      <c r="C39" s="39"/>
      <c r="D39" s="6"/>
      <c r="E39" s="8"/>
      <c r="F39" s="15"/>
      <c r="G39" s="44"/>
      <c r="H39" s="54"/>
      <c r="I39" s="51"/>
    </row>
    <row r="40" spans="1:9">
      <c r="A40" s="9" t="s">
        <v>86</v>
      </c>
      <c r="B40" s="10" t="s">
        <v>87</v>
      </c>
      <c r="C40" s="11" t="s">
        <v>38</v>
      </c>
      <c r="D40" s="6">
        <f t="shared" ref="D40:D50" si="2">G40*12*C$3</f>
        <v>3610.1903913599999</v>
      </c>
      <c r="E40" s="15">
        <v>0.28999999999999998</v>
      </c>
      <c r="F40" s="15">
        <v>0.31</v>
      </c>
      <c r="G40" s="45">
        <v>0.33464872000000001</v>
      </c>
      <c r="H40" s="54">
        <f t="shared" si="0"/>
        <v>0.35138115600000003</v>
      </c>
      <c r="I40" s="51">
        <f t="shared" si="1"/>
        <v>0.35900612708520002</v>
      </c>
    </row>
    <row r="41" spans="1:9">
      <c r="A41" s="9" t="s">
        <v>88</v>
      </c>
      <c r="B41" s="16" t="s">
        <v>89</v>
      </c>
      <c r="C41" s="11" t="s">
        <v>38</v>
      </c>
      <c r="D41" s="6">
        <f t="shared" si="2"/>
        <v>558.8184</v>
      </c>
      <c r="E41" s="15">
        <v>0.05</v>
      </c>
      <c r="F41" s="15">
        <v>0.05</v>
      </c>
      <c r="G41" s="45">
        <v>5.1800000000000006E-2</v>
      </c>
      <c r="H41" s="54">
        <f t="shared" si="0"/>
        <v>5.4390000000000008E-2</v>
      </c>
      <c r="I41" s="51">
        <f t="shared" si="1"/>
        <v>5.5570263000000009E-2</v>
      </c>
    </row>
    <row r="42" spans="1:9">
      <c r="A42" s="9" t="s">
        <v>90</v>
      </c>
      <c r="B42" s="10" t="s">
        <v>91</v>
      </c>
      <c r="C42" s="11" t="s">
        <v>92</v>
      </c>
      <c r="D42" s="6">
        <f t="shared" si="2"/>
        <v>8734.3315920000005</v>
      </c>
      <c r="E42" s="15">
        <v>0.7</v>
      </c>
      <c r="F42" s="15">
        <v>0.75</v>
      </c>
      <c r="G42" s="45">
        <v>0.80963399999999996</v>
      </c>
      <c r="H42" s="54">
        <f t="shared" si="0"/>
        <v>0.85011570000000003</v>
      </c>
      <c r="I42" s="51">
        <f t="shared" si="1"/>
        <v>0.86856321069000009</v>
      </c>
    </row>
    <row r="43" spans="1:9">
      <c r="A43" s="9" t="s">
        <v>93</v>
      </c>
      <c r="B43" s="3" t="s">
        <v>94</v>
      </c>
      <c r="C43" s="11" t="s">
        <v>38</v>
      </c>
      <c r="D43" s="6">
        <f t="shared" si="2"/>
        <v>335.29104000000001</v>
      </c>
      <c r="E43" s="15">
        <v>0.02</v>
      </c>
      <c r="F43" s="15">
        <v>0.02</v>
      </c>
      <c r="G43" s="45">
        <v>3.108E-2</v>
      </c>
      <c r="H43" s="54">
        <f t="shared" si="0"/>
        <v>3.2634000000000003E-2</v>
      </c>
      <c r="I43" s="51">
        <f t="shared" si="1"/>
        <v>3.3342157800000008E-2</v>
      </c>
    </row>
    <row r="44" spans="1:9">
      <c r="A44" s="9" t="s">
        <v>95</v>
      </c>
      <c r="B44" s="3" t="s">
        <v>96</v>
      </c>
      <c r="C44" s="11" t="s">
        <v>97</v>
      </c>
      <c r="D44" s="6">
        <f t="shared" si="2"/>
        <v>3726.6481459200004</v>
      </c>
      <c r="E44" s="15">
        <v>0.3</v>
      </c>
      <c r="F44" s="15">
        <v>0.32</v>
      </c>
      <c r="G44" s="45">
        <v>0.34544384</v>
      </c>
      <c r="H44" s="54">
        <f t="shared" si="0"/>
        <v>0.36271603200000002</v>
      </c>
      <c r="I44" s="51">
        <f t="shared" si="1"/>
        <v>0.37058696989440004</v>
      </c>
    </row>
    <row r="45" spans="1:9" ht="22.8">
      <c r="A45" s="9" t="s">
        <v>98</v>
      </c>
      <c r="B45" s="3" t="s">
        <v>99</v>
      </c>
      <c r="C45" s="11" t="s">
        <v>38</v>
      </c>
      <c r="D45" s="6">
        <f t="shared" si="2"/>
        <v>2096.2395820800002</v>
      </c>
      <c r="E45" s="15">
        <v>0.17</v>
      </c>
      <c r="F45" s="15">
        <v>0.18</v>
      </c>
      <c r="G45" s="45">
        <v>0.19431216000000001</v>
      </c>
      <c r="H45" s="54">
        <f t="shared" si="0"/>
        <v>0.20402776800000003</v>
      </c>
      <c r="I45" s="51">
        <f t="shared" si="1"/>
        <v>0.20845517056560003</v>
      </c>
    </row>
    <row r="46" spans="1:9" s="13" customFormat="1">
      <c r="A46" s="9" t="s">
        <v>100</v>
      </c>
      <c r="B46" s="3" t="s">
        <v>101</v>
      </c>
      <c r="C46" s="11" t="s">
        <v>38</v>
      </c>
      <c r="D46" s="6">
        <f t="shared" si="2"/>
        <v>1397.4930547200001</v>
      </c>
      <c r="E46" s="15">
        <v>0.11</v>
      </c>
      <c r="F46" s="15">
        <v>0.12</v>
      </c>
      <c r="G46" s="45">
        <v>0.12954144000000001</v>
      </c>
      <c r="H46" s="54">
        <f t="shared" si="0"/>
        <v>0.13601851200000001</v>
      </c>
      <c r="I46" s="51">
        <f t="shared" si="1"/>
        <v>0.13897011371040002</v>
      </c>
    </row>
    <row r="47" spans="1:9" ht="22.8">
      <c r="A47" s="17" t="s">
        <v>102</v>
      </c>
      <c r="B47" s="3" t="s">
        <v>103</v>
      </c>
      <c r="C47" s="11" t="s">
        <v>25</v>
      </c>
      <c r="D47" s="6">
        <f t="shared" si="2"/>
        <v>9433.0781193599996</v>
      </c>
      <c r="E47" s="15">
        <v>0.76</v>
      </c>
      <c r="F47" s="15">
        <v>0.81</v>
      </c>
      <c r="G47" s="45">
        <v>0.87440472000000002</v>
      </c>
      <c r="H47" s="54">
        <f t="shared" si="0"/>
        <v>0.9181249560000001</v>
      </c>
      <c r="I47" s="51">
        <f t="shared" si="1"/>
        <v>0.9380482675452001</v>
      </c>
    </row>
    <row r="48" spans="1:9" ht="22.8">
      <c r="A48" s="9" t="s">
        <v>104</v>
      </c>
      <c r="B48" s="3" t="s">
        <v>105</v>
      </c>
      <c r="C48" s="11" t="s">
        <v>106</v>
      </c>
      <c r="D48" s="6">
        <f t="shared" si="2"/>
        <v>782.34576000000015</v>
      </c>
      <c r="E48" s="15">
        <v>7.0000000000000007E-2</v>
      </c>
      <c r="F48" s="15">
        <v>7.0000000000000007E-2</v>
      </c>
      <c r="G48" s="45">
        <v>7.2520000000000015E-2</v>
      </c>
      <c r="H48" s="54">
        <f t="shared" si="0"/>
        <v>7.6146000000000019E-2</v>
      </c>
      <c r="I48" s="51">
        <f t="shared" si="1"/>
        <v>7.7798368200000023E-2</v>
      </c>
    </row>
    <row r="49" spans="1:9">
      <c r="A49" s="9" t="s">
        <v>107</v>
      </c>
      <c r="B49" s="3" t="s">
        <v>108</v>
      </c>
      <c r="C49" s="11" t="s">
        <v>106</v>
      </c>
      <c r="D49" s="6">
        <f t="shared" si="2"/>
        <v>670.58208000000002</v>
      </c>
      <c r="E49" s="15">
        <v>0.06</v>
      </c>
      <c r="F49" s="15">
        <v>0.06</v>
      </c>
      <c r="G49" s="45">
        <v>6.216E-2</v>
      </c>
      <c r="H49" s="54">
        <f t="shared" si="0"/>
        <v>6.5268000000000007E-2</v>
      </c>
      <c r="I49" s="51">
        <f t="shared" si="1"/>
        <v>6.6684315600000016E-2</v>
      </c>
    </row>
    <row r="50" spans="1:9">
      <c r="A50" s="9" t="s">
        <v>109</v>
      </c>
      <c r="B50" s="3" t="s">
        <v>110</v>
      </c>
      <c r="C50" s="11" t="s">
        <v>97</v>
      </c>
      <c r="D50" s="6">
        <f t="shared" si="2"/>
        <v>782.34576000000015</v>
      </c>
      <c r="E50" s="15">
        <v>0.06</v>
      </c>
      <c r="F50" s="15">
        <v>0.06</v>
      </c>
      <c r="G50" s="45">
        <v>7.2520000000000015E-2</v>
      </c>
      <c r="H50" s="54">
        <f t="shared" si="0"/>
        <v>7.6146000000000019E-2</v>
      </c>
      <c r="I50" s="51">
        <f t="shared" si="1"/>
        <v>7.7798368200000023E-2</v>
      </c>
    </row>
    <row r="51" spans="1:9" s="19" customFormat="1" ht="15.6" customHeight="1">
      <c r="A51" s="4" t="s">
        <v>111</v>
      </c>
      <c r="B51" s="18" t="s">
        <v>112</v>
      </c>
      <c r="C51" s="18"/>
      <c r="D51" s="6"/>
      <c r="E51" s="18"/>
      <c r="F51" s="15"/>
      <c r="G51" s="44"/>
      <c r="H51" s="54"/>
      <c r="I51" s="51"/>
    </row>
    <row r="52" spans="1:9" s="13" customFormat="1" ht="45.6">
      <c r="A52" s="9" t="s">
        <v>113</v>
      </c>
      <c r="B52" s="3" t="s">
        <v>114</v>
      </c>
      <c r="C52" s="11" t="s">
        <v>115</v>
      </c>
      <c r="D52" s="6">
        <f>G52*12*C$3</f>
        <v>694.72303488</v>
      </c>
      <c r="E52" s="15">
        <v>0.05</v>
      </c>
      <c r="F52" s="15">
        <v>0.05</v>
      </c>
      <c r="G52" s="45">
        <v>6.4397759999999998E-2</v>
      </c>
      <c r="H52" s="54">
        <f t="shared" si="0"/>
        <v>6.7617648000000002E-2</v>
      </c>
      <c r="I52" s="51">
        <f t="shared" si="1"/>
        <v>6.90849509616E-2</v>
      </c>
    </row>
    <row r="53" spans="1:9" s="13" customFormat="1">
      <c r="A53" s="9" t="s">
        <v>116</v>
      </c>
      <c r="B53" s="3" t="s">
        <v>117</v>
      </c>
      <c r="C53" s="11" t="s">
        <v>38</v>
      </c>
      <c r="D53" s="6">
        <f>G53*12*C$3</f>
        <v>694.72303488</v>
      </c>
      <c r="E53" s="15">
        <v>0.05</v>
      </c>
      <c r="F53" s="15">
        <v>0.05</v>
      </c>
      <c r="G53" s="45">
        <v>6.4397759999999998E-2</v>
      </c>
      <c r="H53" s="54">
        <f t="shared" si="0"/>
        <v>6.7617648000000002E-2</v>
      </c>
      <c r="I53" s="51">
        <f t="shared" si="1"/>
        <v>6.90849509616E-2</v>
      </c>
    </row>
    <row r="54" spans="1:9" ht="12.75" customHeight="1">
      <c r="A54" s="36" t="s">
        <v>118</v>
      </c>
      <c r="B54" s="36"/>
      <c r="C54" s="36"/>
      <c r="D54" s="36"/>
      <c r="E54" s="36"/>
      <c r="F54" s="36"/>
      <c r="G54" s="36"/>
      <c r="H54" s="54"/>
      <c r="I54" s="51"/>
    </row>
    <row r="55" spans="1:9">
      <c r="A55" s="2" t="s">
        <v>119</v>
      </c>
      <c r="B55" s="20" t="s">
        <v>120</v>
      </c>
      <c r="C55" s="21" t="s">
        <v>97</v>
      </c>
      <c r="D55" s="6">
        <f t="shared" ref="D55:D62" si="3">G55*12*C$3</f>
        <v>14752.805760000001</v>
      </c>
      <c r="E55" s="15">
        <v>1.18</v>
      </c>
      <c r="F55" s="15">
        <v>1.26</v>
      </c>
      <c r="G55" s="44">
        <v>1.3675200000000001</v>
      </c>
      <c r="H55" s="54">
        <f t="shared" si="0"/>
        <v>1.4358960000000001</v>
      </c>
      <c r="I55" s="51">
        <f t="shared" si="1"/>
        <v>1.4670549432000002</v>
      </c>
    </row>
    <row r="56" spans="1:9">
      <c r="A56" s="2" t="s">
        <v>121</v>
      </c>
      <c r="B56" s="3" t="s">
        <v>122</v>
      </c>
      <c r="C56" s="22" t="s">
        <v>97</v>
      </c>
      <c r="D56" s="6">
        <f t="shared" si="3"/>
        <v>894.10944000000006</v>
      </c>
      <c r="E56" s="15">
        <v>7.0000000000000007E-2</v>
      </c>
      <c r="F56" s="15">
        <v>7.0000000000000007E-2</v>
      </c>
      <c r="G56" s="44">
        <v>8.2880000000000009E-2</v>
      </c>
      <c r="H56" s="54">
        <f t="shared" si="0"/>
        <v>8.7024000000000018E-2</v>
      </c>
      <c r="I56" s="51">
        <f t="shared" si="1"/>
        <v>8.8912420800000017E-2</v>
      </c>
    </row>
    <row r="57" spans="1:9" ht="22.8">
      <c r="A57" s="2" t="s">
        <v>123</v>
      </c>
      <c r="B57" s="3" t="s">
        <v>124</v>
      </c>
      <c r="C57" s="22" t="s">
        <v>25</v>
      </c>
      <c r="D57" s="6">
        <f t="shared" si="3"/>
        <v>1341.16416</v>
      </c>
      <c r="E57" s="15">
        <v>0.1</v>
      </c>
      <c r="F57" s="15">
        <v>0.11</v>
      </c>
      <c r="G57" s="44">
        <v>0.12432</v>
      </c>
      <c r="H57" s="54">
        <f t="shared" si="0"/>
        <v>0.13053600000000001</v>
      </c>
      <c r="I57" s="51">
        <f t="shared" si="1"/>
        <v>0.13336863120000003</v>
      </c>
    </row>
    <row r="58" spans="1:9">
      <c r="A58" s="2" t="s">
        <v>125</v>
      </c>
      <c r="B58" s="3" t="s">
        <v>126</v>
      </c>
      <c r="C58" s="22" t="s">
        <v>97</v>
      </c>
      <c r="D58" s="6">
        <f t="shared" si="3"/>
        <v>3027.9016185599999</v>
      </c>
      <c r="E58" s="15">
        <v>0.24</v>
      </c>
      <c r="F58" s="15">
        <v>0.26</v>
      </c>
      <c r="G58" s="44">
        <v>0.28067312</v>
      </c>
      <c r="H58" s="54">
        <f t="shared" si="0"/>
        <v>0.294706776</v>
      </c>
      <c r="I58" s="51">
        <f t="shared" si="1"/>
        <v>0.30110191303920003</v>
      </c>
    </row>
    <row r="59" spans="1:9">
      <c r="A59" s="2" t="s">
        <v>127</v>
      </c>
      <c r="B59" s="3" t="s">
        <v>128</v>
      </c>
      <c r="C59" s="22" t="s">
        <v>97</v>
      </c>
      <c r="D59" s="6">
        <f t="shared" si="3"/>
        <v>17435.13408</v>
      </c>
      <c r="E59" s="15">
        <v>1.4</v>
      </c>
      <c r="F59" s="15">
        <v>1.49</v>
      </c>
      <c r="G59" s="44">
        <v>1.61616</v>
      </c>
      <c r="H59" s="54">
        <f t="shared" si="0"/>
        <v>1.696968</v>
      </c>
      <c r="I59" s="51">
        <f>H59*1.0217</f>
        <v>1.7337922056000001</v>
      </c>
    </row>
    <row r="60" spans="1:9">
      <c r="A60" s="2" t="s">
        <v>129</v>
      </c>
      <c r="B60" s="3" t="s">
        <v>130</v>
      </c>
      <c r="C60" s="22" t="s">
        <v>97</v>
      </c>
      <c r="D60" s="6">
        <f t="shared" si="3"/>
        <v>2096.2395820800002</v>
      </c>
      <c r="E60" s="15">
        <v>0.17</v>
      </c>
      <c r="F60" s="15">
        <v>0.18</v>
      </c>
      <c r="G60" s="44">
        <v>0.19431216000000001</v>
      </c>
      <c r="H60" s="54">
        <f t="shared" si="0"/>
        <v>0.20402776800000003</v>
      </c>
      <c r="I60" s="51">
        <f t="shared" si="1"/>
        <v>0.20845517056560003</v>
      </c>
    </row>
    <row r="61" spans="1:9" ht="13.8" thickBot="1">
      <c r="A61" s="2" t="s">
        <v>131</v>
      </c>
      <c r="B61" s="3" t="s">
        <v>132</v>
      </c>
      <c r="C61" s="22" t="s">
        <v>97</v>
      </c>
      <c r="D61" s="6">
        <f t="shared" si="3"/>
        <v>14193.987360000001</v>
      </c>
      <c r="E61" s="15">
        <v>1.1399999999999999</v>
      </c>
      <c r="F61" s="15">
        <v>1.21</v>
      </c>
      <c r="G61" s="44">
        <v>1.31572</v>
      </c>
      <c r="H61" s="54">
        <f t="shared" si="0"/>
        <v>1.3815060000000001</v>
      </c>
      <c r="I61" s="51">
        <f t="shared" si="1"/>
        <v>1.4114846802000003</v>
      </c>
    </row>
    <row r="62" spans="1:9" s="19" customFormat="1" ht="13.8" hidden="1" thickBot="1">
      <c r="A62" s="23" t="s">
        <v>133</v>
      </c>
      <c r="B62" s="23"/>
      <c r="C62" s="23"/>
      <c r="D62" s="6">
        <f t="shared" si="3"/>
        <v>158369.13456000001</v>
      </c>
      <c r="E62" s="24">
        <v>12.71</v>
      </c>
      <c r="F62" s="7">
        <v>13.54</v>
      </c>
      <c r="G62" s="44">
        <v>14.680120000000001</v>
      </c>
      <c r="H62" s="54">
        <f t="shared" si="0"/>
        <v>15.414126000000001</v>
      </c>
      <c r="I62" s="51">
        <f t="shared" si="1"/>
        <v>15.748612534200003</v>
      </c>
    </row>
    <row r="63" spans="1:9" ht="13.8" hidden="1" thickBot="1">
      <c r="A63" s="25" t="s">
        <v>134</v>
      </c>
      <c r="B63" s="26" t="s">
        <v>135</v>
      </c>
      <c r="C63" s="67" t="s">
        <v>97</v>
      </c>
      <c r="D63" s="6" t="s">
        <v>136</v>
      </c>
      <c r="E63" s="27">
        <v>1.83</v>
      </c>
      <c r="F63" s="15">
        <v>1.95</v>
      </c>
      <c r="G63" s="46"/>
      <c r="H63" s="59">
        <f t="shared" si="0"/>
        <v>0</v>
      </c>
      <c r="I63" s="60">
        <f t="shared" si="1"/>
        <v>0</v>
      </c>
    </row>
    <row r="64" spans="1:9" ht="14.4" thickTop="1" thickBot="1">
      <c r="A64" s="34" t="s">
        <v>138</v>
      </c>
      <c r="B64" s="65"/>
      <c r="C64" s="68"/>
      <c r="D64" s="66">
        <f>G64*12*C$3</f>
        <v>158369.13456000001</v>
      </c>
      <c r="E64" s="35">
        <v>14.54</v>
      </c>
      <c r="F64" s="35">
        <v>15.49</v>
      </c>
      <c r="G64" s="55">
        <f>G62</f>
        <v>14.680120000000001</v>
      </c>
      <c r="H64" s="61">
        <f>H62</f>
        <v>15.414126000000001</v>
      </c>
      <c r="I64" s="62">
        <f>I5+I27+I55+I56+I57+I58+I59+I60+I61</f>
        <v>15.739456614604801</v>
      </c>
    </row>
    <row r="65" spans="7:8" hidden="1">
      <c r="G65" s="47">
        <v>14.68</v>
      </c>
      <c r="H65" s="41">
        <v>15.41</v>
      </c>
    </row>
  </sheetData>
  <mergeCells count="7">
    <mergeCell ref="A54:G54"/>
    <mergeCell ref="B39:C39"/>
    <mergeCell ref="A4:H4"/>
    <mergeCell ref="B16:H16"/>
    <mergeCell ref="A26:H26"/>
    <mergeCell ref="B27:C27"/>
    <mergeCell ref="A1:I1"/>
  </mergeCells>
  <pageMargins left="0.74791666666666701" right="0.74791666666666701" top="0.23611111111111099" bottom="0.27569444444444402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2022-08-09T09:57:35Z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