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29" i="1"/>
  <c r="J27" i="1"/>
  <c r="J5" i="1"/>
  <c r="I5" i="1"/>
  <c r="H62" i="1" l="1"/>
  <c r="H30" i="1" l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5" i="1"/>
  <c r="H65" i="1"/>
  <c r="I62" i="1" l="1"/>
  <c r="G64" i="1" l="1"/>
  <c r="D27" i="1" l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  <c r="D5" i="1"/>
</calcChain>
</file>

<file path=xl/sharedStrings.xml><?xml version="1.0" encoding="utf-8"?>
<sst xmlns="http://schemas.openxmlformats.org/spreadsheetml/2006/main" count="176" uniqueCount="141">
  <si>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</si>
  <si>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</si>
  <si>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</si>
  <si>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</si>
  <si>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</si>
  <si>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</si>
  <si>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</si>
  <si>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</si>
  <si>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</si>
  <si>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</si>
  <si>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</si>
  <si>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</si>
  <si>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</si>
  <si>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</si>
  <si>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</si>
  <si>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</si>
  <si>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</si>
  <si>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</si>
  <si>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</si>
  <si>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</si>
  <si>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</si>
  <si>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</si>
  <si>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</si>
  <si>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</si>
  <si>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</si>
  <si>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</si>
  <si>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</si>
  <si>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</si>
  <si>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</si>
  <si>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</si>
  <si>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</si>
  <si>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</si>
  <si>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</si>
  <si>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</si>
  <si>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</si>
  <si>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</si>
  <si>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</si>
  <si>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</si>
  <si>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</si>
  <si>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</si>
  <si>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</si>
  <si>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</si>
  <si>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</si>
  <si>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</si>
  <si>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</si>
  <si>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</si>
  <si>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</si>
  <si>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</si>
  <si>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</si>
  <si>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</si>
  <si>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</si>
  <si>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</si>
  <si>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</si>
  <si>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</si>
  <si>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</si>
  <si>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</si>
  <si>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</si>
  <si>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</si>
  <si>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</si>
  <si>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</si>
  <si>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</si>
  <si>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</si>
  <si>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</si>
  <si>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</si>
  <si>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</si>
  <si>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</si>
  <si>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</si>
  <si>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</si>
  <si>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</si>
  <si>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</si>
  <si>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</si>
  <si>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</si>
  <si>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</si>
  <si>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</si>
  <si>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</si>
  <si>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</si>
  <si>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</si>
  <si>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</si>
  <si>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</si>
  <si>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</si>
  <si>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</si>
  <si>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</si>
  <si>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</si>
  <si>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</si>
  <si>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</si>
  <si>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</si>
  <si>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</si>
  <si>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</si>
  <si>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</si>
  <si>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</si>
  <si>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</si>
  <si>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</si>
  <si>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</si>
  <si>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</si>
  <si>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</si>
  <si>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</si>
  <si>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</si>
  <si>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</si>
  <si>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</si>
  <si>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</si>
  <si>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</si>
  <si>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</si>
  <si>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</si>
  <si>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</si>
  <si>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</si>
  <si>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</si>
  <si>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</si>
  <si>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</si>
  <si>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</si>
  <si>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</si>
  <si>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</si>
  <si>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</si>
  <si>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</si>
  <si>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</si>
  <si>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</si>
  <si>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</si>
  <si>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</si>
  <si>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</si>
  <si>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</si>
  <si>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</si>
  <si>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</si>
  <si>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</si>
  <si>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</si>
  <si>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</si>
  <si>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</si>
  <si>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</si>
  <si>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</si>
  <si>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</si>
  <si>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</si>
  <si>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</si>
  <si>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</si>
  <si>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</si>
  <si>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</si>
  <si>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</si>
  <si>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</si>
  <si>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</si>
  <si>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</si>
  <si>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</si>
  <si>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11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</si>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</sst>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8" fillId="0" borderId="3" xfId="0" applyFont="1" applyBorder="1"/>
    <xf numFmtId="2" fontId="7" fillId="0" borderId="3" xfId="0" applyNumberFormat="1" applyFont="1" applyBorder="1" applyAlignment="1">
      <alignment vertical="center"/>
    </xf>
    <xf numFmtId="0" fontId="0" fillId="0" borderId="3" xfId="0" applyBorder="1"/>
    <xf numFmtId="0" fontId="0" fillId="0" borderId="3" xfId="0" applyFont="1" applyBorder="1"/>
    <xf numFmtId="2" fontId="8" fillId="0" borderId="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2" fontId="7" fillId="0" borderId="19" xfId="0" applyNumberFormat="1" applyFont="1" applyBorder="1" applyAlignment="1">
      <alignment vertical="center"/>
    </xf>
    <xf numFmtId="0" fontId="0" fillId="0" borderId="20" xfId="0" applyBorder="1"/>
    <xf numFmtId="2" fontId="7" fillId="0" borderId="20" xfId="0" applyNumberFormat="1" applyFont="1" applyBorder="1" applyAlignment="1">
      <alignment vertical="center"/>
    </xf>
    <xf numFmtId="0" fontId="0" fillId="0" borderId="20" xfId="0" applyFont="1" applyBorder="1"/>
    <xf numFmtId="2" fontId="8" fillId="0" borderId="20" xfId="0" applyNumberFormat="1" applyFont="1" applyBorder="1" applyAlignment="1">
      <alignment vertical="center"/>
    </xf>
    <xf numFmtId="2" fontId="7" fillId="3" borderId="21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4" xfId="0" applyBorder="1"/>
    <xf numFmtId="4" fontId="14" fillId="0" borderId="7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8" fillId="0" borderId="1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indowProtection="1" tabSelected="1" zoomScale="141" zoomScaleNormal="141" workbookViewId="0">
      <pane xSplit="2" ySplit="4" topLeftCell="C5" activePane="bottomRight" state="frozen"/>
      <selection pane="topRight" activeCell="C1" sqref="C1"/>
      <selection pane="bottomLeft" activeCell="A46" sqref="A46"/>
      <selection pane="bottomRight" activeCell="K3" sqref="K3"/>
    </sheetView>
  </sheetViews>
  <sheetFormatPr defaultRowHeight="13.2"/>
  <cols>
    <col min="1" max="1" width="7" style="1"/>
    <col min="2" max="2" width="47.109375"/>
    <col min="3" max="3" width="15.88671875"/>
    <col min="4" max="5" width="0" hidden="1" customWidth="1"/>
    <col min="6" max="6" width="9.44140625" hidden="1" customWidth="1"/>
    <col min="7" max="7" width="9.88671875" hidden="1" customWidth="1"/>
    <col min="8" max="8" width="10.6640625" customWidth="1"/>
    <col min="9" max="9" width="0" hidden="1" customWidth="1"/>
    <col min="10" max="10" width="10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10" ht="64.2" customHeight="1" thickBot="1">
      <c r="A1" s="48" t="s">
        <v>138</v>
      </c>
      <c r="B1" s="48"/>
      <c r="C1" s="48"/>
      <c r="D1" s="48"/>
      <c r="E1" s="48"/>
      <c r="F1" s="48"/>
      <c r="G1" s="48"/>
      <c r="H1" s="48"/>
    </row>
    <row r="2" spans="1:10" ht="73.8" thickBot="1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8" t="s">
        <v>139</v>
      </c>
      <c r="H2" s="68" t="s">
        <v>139</v>
      </c>
      <c r="J2" s="60" t="s">
        <v>140</v>
      </c>
    </row>
    <row r="3" spans="1:10">
      <c r="A3" s="61"/>
      <c r="B3" s="62" t="s">
        <v>6</v>
      </c>
      <c r="C3" s="62">
        <v>1514</v>
      </c>
      <c r="D3" s="63"/>
      <c r="E3" s="64"/>
      <c r="F3" s="64"/>
      <c r="G3" s="64"/>
      <c r="H3" s="65"/>
      <c r="J3" s="59"/>
    </row>
    <row r="4" spans="1:10" ht="12.75" customHeight="1">
      <c r="A4" s="45" t="s">
        <v>7</v>
      </c>
      <c r="B4" s="46"/>
      <c r="C4" s="46"/>
      <c r="D4" s="46"/>
      <c r="E4" s="46"/>
      <c r="F4" s="46"/>
      <c r="G4" s="47"/>
      <c r="H4" s="37"/>
      <c r="J4" s="50"/>
    </row>
    <row r="5" spans="1:10" ht="24">
      <c r="A5" s="4" t="s">
        <v>8</v>
      </c>
      <c r="B5" s="5" t="s">
        <v>9</v>
      </c>
      <c r="C5" s="5"/>
      <c r="D5" s="6">
        <f>G5*12*C$3</f>
        <v>68311.679999999993</v>
      </c>
      <c r="E5" s="7">
        <v>3.26</v>
      </c>
      <c r="F5" s="7">
        <v>3.47</v>
      </c>
      <c r="G5" s="7">
        <v>3.76</v>
      </c>
      <c r="H5" s="38">
        <f>G5*1.05</f>
        <v>3.948</v>
      </c>
      <c r="I5" s="49">
        <f t="shared" ref="I5:J5" si="0">H5*1.05</f>
        <v>4.1454000000000004</v>
      </c>
      <c r="J5" s="51">
        <f>H5*1.0217</f>
        <v>4.0336715999999999</v>
      </c>
    </row>
    <row r="6" spans="1:10" ht="12.75" customHeight="1">
      <c r="A6" s="4" t="s">
        <v>10</v>
      </c>
      <c r="B6" s="27" t="s">
        <v>11</v>
      </c>
      <c r="C6" s="27"/>
      <c r="D6" s="6"/>
      <c r="E6" s="27"/>
      <c r="F6" s="7"/>
      <c r="G6" s="7"/>
      <c r="H6" s="39"/>
      <c r="J6" s="50"/>
    </row>
    <row r="7" spans="1:10" s="12" customFormat="1">
      <c r="A7" s="8" t="s">
        <v>12</v>
      </c>
      <c r="B7" s="9" t="s">
        <v>13</v>
      </c>
      <c r="C7" s="10" t="s">
        <v>14</v>
      </c>
      <c r="D7" s="6"/>
      <c r="E7" s="11"/>
      <c r="F7" s="7"/>
      <c r="G7" s="7"/>
      <c r="H7" s="40"/>
      <c r="J7" s="52"/>
    </row>
    <row r="8" spans="1:10" s="12" customFormat="1">
      <c r="A8" s="8" t="s">
        <v>15</v>
      </c>
      <c r="B8" s="9" t="s">
        <v>16</v>
      </c>
      <c r="C8" s="10" t="s">
        <v>17</v>
      </c>
      <c r="D8" s="6"/>
      <c r="E8" s="11"/>
      <c r="F8" s="7"/>
      <c r="G8" s="7"/>
      <c r="H8" s="40"/>
      <c r="J8" s="52"/>
    </row>
    <row r="9" spans="1:10" ht="12.75" customHeight="1">
      <c r="A9" s="4" t="s">
        <v>18</v>
      </c>
      <c r="B9" s="27" t="s">
        <v>19</v>
      </c>
      <c r="C9" s="27"/>
      <c r="D9" s="6"/>
      <c r="E9" s="27"/>
      <c r="F9" s="7"/>
      <c r="G9" s="7"/>
      <c r="H9" s="40"/>
      <c r="J9" s="50"/>
    </row>
    <row r="10" spans="1:10" s="12" customFormat="1">
      <c r="A10" s="8" t="s">
        <v>20</v>
      </c>
      <c r="B10" s="9" t="s">
        <v>21</v>
      </c>
      <c r="C10" s="10" t="s">
        <v>22</v>
      </c>
      <c r="D10" s="6"/>
      <c r="E10" s="11"/>
      <c r="F10" s="7"/>
      <c r="G10" s="7"/>
      <c r="H10" s="40"/>
      <c r="J10" s="52"/>
    </row>
    <row r="11" spans="1:10" s="12" customFormat="1" ht="22.8">
      <c r="A11" s="8" t="s">
        <v>23</v>
      </c>
      <c r="B11" s="9" t="s">
        <v>24</v>
      </c>
      <c r="C11" s="10" t="s">
        <v>25</v>
      </c>
      <c r="D11" s="6"/>
      <c r="E11" s="11"/>
      <c r="F11" s="7"/>
      <c r="G11" s="7"/>
      <c r="H11" s="40"/>
      <c r="J11" s="52"/>
    </row>
    <row r="12" spans="1:10" s="12" customFormat="1" ht="22.8">
      <c r="A12" s="8" t="s">
        <v>26</v>
      </c>
      <c r="B12" s="9" t="s">
        <v>27</v>
      </c>
      <c r="C12" s="10" t="s">
        <v>25</v>
      </c>
      <c r="D12" s="6"/>
      <c r="E12" s="11"/>
      <c r="F12" s="7"/>
      <c r="G12" s="7"/>
      <c r="H12" s="40"/>
      <c r="J12" s="52"/>
    </row>
    <row r="13" spans="1:10" s="12" customFormat="1" ht="22.8">
      <c r="A13" s="8" t="s">
        <v>28</v>
      </c>
      <c r="B13" s="9" t="s">
        <v>29</v>
      </c>
      <c r="C13" s="10" t="s">
        <v>25</v>
      </c>
      <c r="D13" s="6"/>
      <c r="E13" s="11"/>
      <c r="F13" s="7"/>
      <c r="G13" s="7"/>
      <c r="H13" s="40"/>
      <c r="J13" s="52"/>
    </row>
    <row r="14" spans="1:10" s="12" customFormat="1" ht="22.8">
      <c r="A14" s="8" t="s">
        <v>30</v>
      </c>
      <c r="B14" s="9" t="s">
        <v>31</v>
      </c>
      <c r="C14" s="10" t="s">
        <v>25</v>
      </c>
      <c r="D14" s="6"/>
      <c r="E14" s="11"/>
      <c r="F14" s="7"/>
      <c r="G14" s="7"/>
      <c r="H14" s="40"/>
      <c r="J14" s="52"/>
    </row>
    <row r="15" spans="1:10" s="12" customFormat="1" ht="22.8">
      <c r="A15" s="8" t="s">
        <v>32</v>
      </c>
      <c r="B15" s="9" t="s">
        <v>33</v>
      </c>
      <c r="C15" s="10" t="s">
        <v>25</v>
      </c>
      <c r="D15" s="6"/>
      <c r="E15" s="11"/>
      <c r="F15" s="7"/>
      <c r="G15" s="7"/>
      <c r="H15" s="40"/>
      <c r="J15" s="52"/>
    </row>
    <row r="16" spans="1:10" ht="12.75" customHeight="1">
      <c r="A16" s="4" t="s">
        <v>34</v>
      </c>
      <c r="B16" s="27" t="s">
        <v>35</v>
      </c>
      <c r="C16" s="27"/>
      <c r="D16" s="6"/>
      <c r="E16" s="27"/>
      <c r="F16" s="7"/>
      <c r="G16" s="7"/>
      <c r="H16" s="40"/>
      <c r="J16" s="50"/>
    </row>
    <row r="17" spans="1:10" s="12" customFormat="1">
      <c r="A17" s="8" t="s">
        <v>36</v>
      </c>
      <c r="B17" s="9" t="s">
        <v>37</v>
      </c>
      <c r="C17" s="10" t="s">
        <v>38</v>
      </c>
      <c r="D17" s="6"/>
      <c r="E17" s="11"/>
      <c r="F17" s="7"/>
      <c r="G17" s="7"/>
      <c r="H17" s="40"/>
      <c r="J17" s="52"/>
    </row>
    <row r="18" spans="1:10" s="12" customFormat="1">
      <c r="A18" s="8" t="s">
        <v>39</v>
      </c>
      <c r="B18" s="9" t="s">
        <v>40</v>
      </c>
      <c r="C18" s="10" t="s">
        <v>38</v>
      </c>
      <c r="D18" s="6"/>
      <c r="E18" s="11"/>
      <c r="F18" s="7"/>
      <c r="G18" s="7"/>
      <c r="H18" s="40"/>
      <c r="J18" s="52"/>
    </row>
    <row r="19" spans="1:10" s="12" customFormat="1" ht="22.8">
      <c r="A19" s="8" t="s">
        <v>41</v>
      </c>
      <c r="B19" s="9" t="s">
        <v>42</v>
      </c>
      <c r="C19" s="10" t="s">
        <v>25</v>
      </c>
      <c r="D19" s="6"/>
      <c r="E19" s="11"/>
      <c r="F19" s="7"/>
      <c r="G19" s="7"/>
      <c r="H19" s="40"/>
      <c r="J19" s="52"/>
    </row>
    <row r="20" spans="1:10" s="12" customFormat="1" ht="22.8">
      <c r="A20" s="8" t="s">
        <v>43</v>
      </c>
      <c r="B20" s="9" t="s">
        <v>44</v>
      </c>
      <c r="C20" s="10" t="s">
        <v>25</v>
      </c>
      <c r="D20" s="6"/>
      <c r="E20" s="11"/>
      <c r="F20" s="7"/>
      <c r="G20" s="7"/>
      <c r="H20" s="40"/>
      <c r="J20" s="52"/>
    </row>
    <row r="21" spans="1:10" s="12" customFormat="1" ht="34.200000000000003">
      <c r="A21" s="8" t="s">
        <v>45</v>
      </c>
      <c r="B21" s="9" t="s">
        <v>46</v>
      </c>
      <c r="C21" s="10" t="s">
        <v>25</v>
      </c>
      <c r="D21" s="6"/>
      <c r="E21" s="11"/>
      <c r="F21" s="7"/>
      <c r="G21" s="7"/>
      <c r="H21" s="40"/>
      <c r="J21" s="52"/>
    </row>
    <row r="22" spans="1:10" s="12" customFormat="1" ht="22.8">
      <c r="A22" s="8" t="s">
        <v>47</v>
      </c>
      <c r="B22" s="9" t="s">
        <v>48</v>
      </c>
      <c r="C22" s="10" t="s">
        <v>25</v>
      </c>
      <c r="D22" s="6"/>
      <c r="E22" s="11"/>
      <c r="F22" s="7"/>
      <c r="G22" s="7"/>
      <c r="H22" s="40"/>
      <c r="J22" s="52"/>
    </row>
    <row r="23" spans="1:10" s="12" customFormat="1" ht="22.8">
      <c r="A23" s="8" t="s">
        <v>49</v>
      </c>
      <c r="B23" s="9" t="s">
        <v>50</v>
      </c>
      <c r="C23" s="10" t="s">
        <v>25</v>
      </c>
      <c r="D23" s="6"/>
      <c r="E23" s="11"/>
      <c r="F23" s="7"/>
      <c r="G23" s="7"/>
      <c r="H23" s="40"/>
      <c r="J23" s="52"/>
    </row>
    <row r="24" spans="1:10" s="12" customFormat="1">
      <c r="A24" s="8" t="s">
        <v>51</v>
      </c>
      <c r="B24" s="9" t="s">
        <v>52</v>
      </c>
      <c r="C24" s="10" t="s">
        <v>22</v>
      </c>
      <c r="D24" s="6"/>
      <c r="E24" s="11"/>
      <c r="F24" s="7"/>
      <c r="G24" s="7"/>
      <c r="H24" s="40"/>
      <c r="J24" s="52"/>
    </row>
    <row r="25" spans="1:10" s="12" customFormat="1">
      <c r="A25" s="8" t="s">
        <v>53</v>
      </c>
      <c r="B25" s="9" t="s">
        <v>54</v>
      </c>
      <c r="C25" s="10" t="s">
        <v>38</v>
      </c>
      <c r="D25" s="6"/>
      <c r="E25" s="11"/>
      <c r="F25" s="7"/>
      <c r="G25" s="7"/>
      <c r="H25" s="40"/>
      <c r="J25" s="52"/>
    </row>
    <row r="26" spans="1:10" ht="12.75" customHeight="1">
      <c r="A26" s="45" t="s">
        <v>55</v>
      </c>
      <c r="B26" s="46"/>
      <c r="C26" s="46"/>
      <c r="D26" s="46"/>
      <c r="E26" s="46"/>
      <c r="F26" s="46"/>
      <c r="G26" s="46"/>
      <c r="H26" s="47"/>
      <c r="J26" s="50"/>
    </row>
    <row r="27" spans="1:10" ht="24" customHeight="1">
      <c r="A27" s="4" t="s">
        <v>56</v>
      </c>
      <c r="B27" s="57" t="s">
        <v>57</v>
      </c>
      <c r="C27" s="58"/>
      <c r="D27" s="6">
        <f t="shared" ref="D27:D64" si="1">G27*12*C$3</f>
        <v>61226.159999999996</v>
      </c>
      <c r="E27" s="7">
        <v>2.91</v>
      </c>
      <c r="F27" s="7">
        <v>3.1</v>
      </c>
      <c r="G27" s="7">
        <v>3.37</v>
      </c>
      <c r="H27" s="38">
        <f>G27*1.05</f>
        <v>3.5385000000000004</v>
      </c>
      <c r="J27" s="51">
        <f>H27*1.0217</f>
        <v>3.6152854500000005</v>
      </c>
    </row>
    <row r="28" spans="1:10" ht="12.75" customHeight="1">
      <c r="A28" s="4" t="s">
        <v>58</v>
      </c>
      <c r="B28" s="27" t="s">
        <v>59</v>
      </c>
      <c r="C28" s="27"/>
      <c r="D28" s="6"/>
      <c r="E28" s="27"/>
      <c r="F28" s="7"/>
      <c r="G28" s="7"/>
      <c r="H28" s="41"/>
      <c r="J28" s="50"/>
    </row>
    <row r="29" spans="1:10" s="12" customFormat="1">
      <c r="A29" s="8" t="s">
        <v>60</v>
      </c>
      <c r="B29" s="13" t="s">
        <v>61</v>
      </c>
      <c r="C29" s="10" t="s">
        <v>38</v>
      </c>
      <c r="D29" s="6">
        <f t="shared" si="1"/>
        <v>2549.6346220800001</v>
      </c>
      <c r="E29" s="14">
        <v>0.12</v>
      </c>
      <c r="F29" s="14">
        <v>0.13</v>
      </c>
      <c r="G29" s="7">
        <v>0.14033656</v>
      </c>
      <c r="H29" s="41">
        <f>G29*1.05</f>
        <v>0.147353388</v>
      </c>
      <c r="J29" s="53">
        <f>H29*1.0217</f>
        <v>0.15055095651960002</v>
      </c>
    </row>
    <row r="30" spans="1:10" s="12" customFormat="1" ht="22.8">
      <c r="A30" s="8" t="s">
        <v>62</v>
      </c>
      <c r="B30" s="13" t="s">
        <v>63</v>
      </c>
      <c r="C30" s="10" t="s">
        <v>38</v>
      </c>
      <c r="D30" s="6">
        <f t="shared" si="1"/>
        <v>1961.2574016000005</v>
      </c>
      <c r="E30" s="14">
        <v>0.09</v>
      </c>
      <c r="F30" s="14">
        <v>0.1</v>
      </c>
      <c r="G30" s="7">
        <v>0.10795120000000002</v>
      </c>
      <c r="H30" s="41">
        <f t="shared" ref="H30:H61" si="2">G30*1.05</f>
        <v>0.11334876000000003</v>
      </c>
      <c r="J30" s="53">
        <f t="shared" ref="J30:J62" si="3">H30*1.0217</f>
        <v>0.11580842809200004</v>
      </c>
    </row>
    <row r="31" spans="1:10" s="12" customFormat="1" ht="22.8">
      <c r="A31" s="8" t="s">
        <v>64</v>
      </c>
      <c r="B31" s="13" t="s">
        <v>65</v>
      </c>
      <c r="C31" s="10" t="s">
        <v>38</v>
      </c>
      <c r="D31" s="6">
        <f t="shared" si="1"/>
        <v>588.37722048000001</v>
      </c>
      <c r="E31" s="14">
        <v>0.03</v>
      </c>
      <c r="F31" s="14">
        <v>0.03</v>
      </c>
      <c r="G31" s="7">
        <v>3.2385360000000002E-2</v>
      </c>
      <c r="H31" s="41">
        <f t="shared" si="2"/>
        <v>3.4004628000000002E-2</v>
      </c>
      <c r="J31" s="53">
        <f t="shared" si="3"/>
        <v>3.4742528427600006E-2</v>
      </c>
    </row>
    <row r="32" spans="1:10" s="12" customFormat="1" ht="22.8">
      <c r="A32" s="8" t="s">
        <v>66</v>
      </c>
      <c r="B32" s="13" t="s">
        <v>67</v>
      </c>
      <c r="C32" s="10" t="s">
        <v>38</v>
      </c>
      <c r="D32" s="6">
        <f t="shared" si="1"/>
        <v>392.25148032000004</v>
      </c>
      <c r="E32" s="14">
        <v>0.02</v>
      </c>
      <c r="F32" s="14">
        <v>0.02</v>
      </c>
      <c r="G32" s="7">
        <v>2.159024E-2</v>
      </c>
      <c r="H32" s="41">
        <f t="shared" si="2"/>
        <v>2.2669752000000001E-2</v>
      </c>
      <c r="J32" s="53">
        <f t="shared" si="3"/>
        <v>2.3161685618400003E-2</v>
      </c>
    </row>
    <row r="33" spans="1:10" ht="12.75" customHeight="1">
      <c r="A33" s="4" t="s">
        <v>68</v>
      </c>
      <c r="B33" s="27" t="s">
        <v>69</v>
      </c>
      <c r="C33" s="27"/>
      <c r="D33" s="6"/>
      <c r="E33" s="27"/>
      <c r="F33" s="14"/>
      <c r="G33" s="7"/>
      <c r="H33" s="41"/>
      <c r="J33" s="53"/>
    </row>
    <row r="34" spans="1:10" s="12" customFormat="1" ht="34.200000000000003">
      <c r="A34" s="8" t="s">
        <v>70</v>
      </c>
      <c r="B34" s="9" t="s">
        <v>71</v>
      </c>
      <c r="C34" s="10" t="s">
        <v>72</v>
      </c>
      <c r="D34" s="6">
        <f t="shared" si="1"/>
        <v>0</v>
      </c>
      <c r="E34" s="14">
        <v>0.34</v>
      </c>
      <c r="F34" s="14">
        <v>0.36</v>
      </c>
      <c r="G34" s="7"/>
      <c r="H34" s="41">
        <f t="shared" si="2"/>
        <v>0</v>
      </c>
      <c r="J34" s="53">
        <f t="shared" si="3"/>
        <v>0</v>
      </c>
    </row>
    <row r="35" spans="1:10" ht="34.200000000000003">
      <c r="A35" s="8" t="s">
        <v>73</v>
      </c>
      <c r="B35" s="9" t="s">
        <v>74</v>
      </c>
      <c r="C35" s="10" t="s">
        <v>75</v>
      </c>
      <c r="D35" s="6">
        <f t="shared" si="1"/>
        <v>1765.1316614400002</v>
      </c>
      <c r="E35" s="14">
        <v>0.08</v>
      </c>
      <c r="F35" s="14">
        <v>0.09</v>
      </c>
      <c r="G35" s="7">
        <v>9.7156080000000006E-2</v>
      </c>
      <c r="H35" s="41">
        <f t="shared" si="2"/>
        <v>0.10201388400000001</v>
      </c>
      <c r="J35" s="53">
        <f t="shared" si="3"/>
        <v>0.10422758528280002</v>
      </c>
    </row>
    <row r="36" spans="1:10" s="12" customFormat="1" ht="34.200000000000003">
      <c r="A36" s="8" t="s">
        <v>76</v>
      </c>
      <c r="B36" s="9" t="s">
        <v>77</v>
      </c>
      <c r="C36" s="10" t="s">
        <v>78</v>
      </c>
      <c r="D36" s="6">
        <f t="shared" si="1"/>
        <v>0</v>
      </c>
      <c r="E36" s="14">
        <v>0.2</v>
      </c>
      <c r="F36" s="14">
        <v>0.21</v>
      </c>
      <c r="G36" s="7"/>
      <c r="H36" s="41">
        <f t="shared" si="2"/>
        <v>0</v>
      </c>
      <c r="J36" s="53">
        <f t="shared" si="3"/>
        <v>0</v>
      </c>
    </row>
    <row r="37" spans="1:10" s="12" customFormat="1">
      <c r="A37" s="8" t="s">
        <v>79</v>
      </c>
      <c r="B37" s="9" t="s">
        <v>80</v>
      </c>
      <c r="C37" s="10" t="s">
        <v>38</v>
      </c>
      <c r="D37" s="6">
        <f t="shared" si="1"/>
        <v>3138.0118425600003</v>
      </c>
      <c r="E37" s="14">
        <v>0.15</v>
      </c>
      <c r="F37" s="14">
        <v>0.16</v>
      </c>
      <c r="G37" s="7">
        <v>0.17272192</v>
      </c>
      <c r="H37" s="41">
        <f t="shared" si="2"/>
        <v>0.18135801600000001</v>
      </c>
      <c r="J37" s="53">
        <f t="shared" si="3"/>
        <v>0.18529348494720002</v>
      </c>
    </row>
    <row r="38" spans="1:10" s="12" customFormat="1" ht="22.8">
      <c r="A38" s="8" t="s">
        <v>81</v>
      </c>
      <c r="B38" s="9" t="s">
        <v>82</v>
      </c>
      <c r="C38" s="10" t="s">
        <v>83</v>
      </c>
      <c r="D38" s="6">
        <f t="shared" si="1"/>
        <v>0</v>
      </c>
      <c r="E38" s="14">
        <v>0.2</v>
      </c>
      <c r="F38" s="14">
        <v>0.21</v>
      </c>
      <c r="G38" s="7"/>
      <c r="H38" s="41">
        <f t="shared" si="2"/>
        <v>0</v>
      </c>
      <c r="J38" s="53">
        <f t="shared" si="3"/>
        <v>0</v>
      </c>
    </row>
    <row r="39" spans="1:10" ht="12.75" customHeight="1">
      <c r="A39" s="4" t="s">
        <v>84</v>
      </c>
      <c r="B39" s="57" t="s">
        <v>85</v>
      </c>
      <c r="C39" s="47"/>
      <c r="D39" s="6"/>
      <c r="E39" s="27"/>
      <c r="F39" s="14"/>
      <c r="G39" s="7"/>
      <c r="H39" s="41"/>
      <c r="J39" s="53"/>
    </row>
    <row r="40" spans="1:10">
      <c r="A40" s="8" t="s">
        <v>86</v>
      </c>
      <c r="B40" s="9" t="s">
        <v>87</v>
      </c>
      <c r="C40" s="10" t="s">
        <v>38</v>
      </c>
      <c r="D40" s="6">
        <f t="shared" si="1"/>
        <v>5295.3949843200007</v>
      </c>
      <c r="E40" s="14">
        <v>0.25</v>
      </c>
      <c r="F40" s="14">
        <v>0.27</v>
      </c>
      <c r="G40" s="7">
        <v>0.29146824000000005</v>
      </c>
      <c r="H40" s="41">
        <f t="shared" si="2"/>
        <v>0.30604165200000005</v>
      </c>
      <c r="J40" s="53">
        <f t="shared" si="3"/>
        <v>0.31268275584840005</v>
      </c>
    </row>
    <row r="41" spans="1:10">
      <c r="A41" s="8" t="s">
        <v>88</v>
      </c>
      <c r="B41" s="15" t="s">
        <v>89</v>
      </c>
      <c r="C41" s="10" t="s">
        <v>38</v>
      </c>
      <c r="D41" s="6">
        <f t="shared" si="1"/>
        <v>752.88192000000004</v>
      </c>
      <c r="E41" s="14">
        <v>0.03</v>
      </c>
      <c r="F41" s="14">
        <v>0.03</v>
      </c>
      <c r="G41" s="7">
        <v>4.1440000000000005E-2</v>
      </c>
      <c r="H41" s="41">
        <f t="shared" si="2"/>
        <v>4.3512000000000009E-2</v>
      </c>
      <c r="J41" s="53">
        <f t="shared" si="3"/>
        <v>4.4456210400000008E-2</v>
      </c>
    </row>
    <row r="42" spans="1:10">
      <c r="A42" s="8" t="s">
        <v>90</v>
      </c>
      <c r="B42" s="9" t="s">
        <v>91</v>
      </c>
      <c r="C42" s="10" t="s">
        <v>92</v>
      </c>
      <c r="D42" s="6">
        <f t="shared" si="1"/>
        <v>6668.2751654400008</v>
      </c>
      <c r="E42" s="14">
        <v>0.32</v>
      </c>
      <c r="F42" s="14">
        <v>0.34</v>
      </c>
      <c r="G42" s="7">
        <v>0.36703408000000004</v>
      </c>
      <c r="H42" s="41">
        <f t="shared" si="2"/>
        <v>0.38538578400000006</v>
      </c>
      <c r="J42" s="53">
        <f t="shared" si="3"/>
        <v>0.39374865551280008</v>
      </c>
    </row>
    <row r="43" spans="1:10">
      <c r="A43" s="8" t="s">
        <v>93</v>
      </c>
      <c r="B43" s="3" t="s">
        <v>94</v>
      </c>
      <c r="C43" s="10" t="s">
        <v>38</v>
      </c>
      <c r="D43" s="6">
        <f t="shared" si="1"/>
        <v>564.66143999999997</v>
      </c>
      <c r="E43" s="14">
        <v>0.02</v>
      </c>
      <c r="F43" s="14">
        <v>0.02</v>
      </c>
      <c r="G43" s="7">
        <v>3.108E-2</v>
      </c>
      <c r="H43" s="41">
        <f t="shared" si="2"/>
        <v>3.2634000000000003E-2</v>
      </c>
      <c r="J43" s="53">
        <f t="shared" si="3"/>
        <v>3.3342157800000008E-2</v>
      </c>
    </row>
    <row r="44" spans="1:10">
      <c r="A44" s="8" t="s">
        <v>95</v>
      </c>
      <c r="B44" s="3" t="s">
        <v>96</v>
      </c>
      <c r="C44" s="10" t="s">
        <v>97</v>
      </c>
      <c r="D44" s="6">
        <f t="shared" si="1"/>
        <v>6276.0236851200007</v>
      </c>
      <c r="E44" s="14">
        <v>0.3</v>
      </c>
      <c r="F44" s="14">
        <v>0.32</v>
      </c>
      <c r="G44" s="7">
        <v>0.34544384</v>
      </c>
      <c r="H44" s="41">
        <f t="shared" si="2"/>
        <v>0.36271603200000002</v>
      </c>
      <c r="J44" s="53">
        <f t="shared" si="3"/>
        <v>0.37058696989440004</v>
      </c>
    </row>
    <row r="45" spans="1:10" ht="22.8">
      <c r="A45" s="8" t="s">
        <v>98</v>
      </c>
      <c r="B45" s="3" t="s">
        <v>99</v>
      </c>
      <c r="C45" s="10" t="s">
        <v>38</v>
      </c>
      <c r="D45" s="6">
        <f t="shared" si="1"/>
        <v>1505.7638400000001</v>
      </c>
      <c r="E45" s="14">
        <v>0.06</v>
      </c>
      <c r="F45" s="14">
        <v>0.06</v>
      </c>
      <c r="G45" s="7">
        <v>8.2880000000000009E-2</v>
      </c>
      <c r="H45" s="41">
        <f t="shared" si="2"/>
        <v>8.7024000000000018E-2</v>
      </c>
      <c r="J45" s="53">
        <f t="shared" si="3"/>
        <v>8.8912420800000017E-2</v>
      </c>
    </row>
    <row r="46" spans="1:10" s="12" customFormat="1">
      <c r="A46" s="8" t="s">
        <v>100</v>
      </c>
      <c r="B46" s="3" t="s">
        <v>101</v>
      </c>
      <c r="C46" s="10" t="s">
        <v>38</v>
      </c>
      <c r="D46" s="6">
        <f t="shared" si="1"/>
        <v>1317.5433600000001</v>
      </c>
      <c r="E46" s="14">
        <v>0.06</v>
      </c>
      <c r="F46" s="14">
        <v>0.06</v>
      </c>
      <c r="G46" s="7">
        <v>7.2520000000000015E-2</v>
      </c>
      <c r="H46" s="41">
        <f t="shared" si="2"/>
        <v>7.6146000000000019E-2</v>
      </c>
      <c r="J46" s="53">
        <f t="shared" si="3"/>
        <v>7.7798368200000023E-2</v>
      </c>
    </row>
    <row r="47" spans="1:10" ht="22.8">
      <c r="A47" s="16" t="s">
        <v>102</v>
      </c>
      <c r="B47" s="3" t="s">
        <v>103</v>
      </c>
      <c r="C47" s="10" t="s">
        <v>25</v>
      </c>
      <c r="D47" s="6">
        <f t="shared" si="1"/>
        <v>9021.7840473600008</v>
      </c>
      <c r="E47" s="14">
        <v>0.43</v>
      </c>
      <c r="F47" s="14">
        <v>0.46</v>
      </c>
      <c r="G47" s="7">
        <v>0.49657552000000005</v>
      </c>
      <c r="H47" s="41">
        <f t="shared" si="2"/>
        <v>0.52140429600000004</v>
      </c>
      <c r="J47" s="53">
        <f t="shared" si="3"/>
        <v>0.53271876922320005</v>
      </c>
    </row>
    <row r="48" spans="1:10" ht="22.8">
      <c r="A48" s="8" t="s">
        <v>104</v>
      </c>
      <c r="B48" s="3" t="s">
        <v>105</v>
      </c>
      <c r="C48" s="10" t="s">
        <v>106</v>
      </c>
      <c r="D48" s="6">
        <f t="shared" si="1"/>
        <v>784.50296064000008</v>
      </c>
      <c r="E48" s="14">
        <v>0.04</v>
      </c>
      <c r="F48" s="14">
        <v>0.04</v>
      </c>
      <c r="G48" s="7">
        <v>4.318048E-2</v>
      </c>
      <c r="H48" s="41">
        <f t="shared" si="2"/>
        <v>4.5339504000000003E-2</v>
      </c>
      <c r="J48" s="53">
        <f t="shared" si="3"/>
        <v>4.6323371236800005E-2</v>
      </c>
    </row>
    <row r="49" spans="1:10">
      <c r="A49" s="8" t="s">
        <v>107</v>
      </c>
      <c r="B49" s="3" t="s">
        <v>108</v>
      </c>
      <c r="C49" s="10" t="s">
        <v>106</v>
      </c>
      <c r="D49" s="6">
        <f t="shared" si="1"/>
        <v>1176.75444096</v>
      </c>
      <c r="E49" s="14">
        <v>0.06</v>
      </c>
      <c r="F49" s="14">
        <v>0.06</v>
      </c>
      <c r="G49" s="7">
        <v>6.4770720000000004E-2</v>
      </c>
      <c r="H49" s="41">
        <f t="shared" si="2"/>
        <v>6.8009256000000004E-2</v>
      </c>
      <c r="J49" s="53">
        <f t="shared" si="3"/>
        <v>6.9485056855200011E-2</v>
      </c>
    </row>
    <row r="50" spans="1:10">
      <c r="A50" s="8" t="s">
        <v>109</v>
      </c>
      <c r="B50" s="3" t="s">
        <v>110</v>
      </c>
      <c r="C50" s="10" t="s">
        <v>97</v>
      </c>
      <c r="D50" s="6">
        <f t="shared" si="1"/>
        <v>980.62870080000027</v>
      </c>
      <c r="E50" s="14">
        <v>0.05</v>
      </c>
      <c r="F50" s="14">
        <v>0.05</v>
      </c>
      <c r="G50" s="7">
        <v>5.3975600000000012E-2</v>
      </c>
      <c r="H50" s="41">
        <f t="shared" si="2"/>
        <v>5.6674380000000017E-2</v>
      </c>
      <c r="J50" s="53">
        <f t="shared" si="3"/>
        <v>5.7904214046000019E-2</v>
      </c>
    </row>
    <row r="51" spans="1:10" s="17" customFormat="1" ht="12.75" customHeight="1">
      <c r="A51" s="4" t="s">
        <v>111</v>
      </c>
      <c r="B51" s="28" t="s">
        <v>112</v>
      </c>
      <c r="C51" s="28"/>
      <c r="D51" s="6"/>
      <c r="E51" s="28"/>
      <c r="F51" s="14"/>
      <c r="G51" s="7"/>
      <c r="H51" s="41"/>
      <c r="J51" s="53"/>
    </row>
    <row r="52" spans="1:10" s="12" customFormat="1" ht="45.6">
      <c r="A52" s="8" t="s">
        <v>113</v>
      </c>
      <c r="B52" s="3" t="s">
        <v>114</v>
      </c>
      <c r="C52" s="10" t="s">
        <v>115</v>
      </c>
      <c r="D52" s="6">
        <f t="shared" si="1"/>
        <v>545.04</v>
      </c>
      <c r="E52" s="14">
        <v>0.03</v>
      </c>
      <c r="F52" s="14">
        <v>0.03</v>
      </c>
      <c r="G52" s="7">
        <v>0.03</v>
      </c>
      <c r="H52" s="41">
        <f t="shared" si="2"/>
        <v>3.15E-2</v>
      </c>
      <c r="J52" s="53">
        <f t="shared" si="3"/>
        <v>3.2183550000000005E-2</v>
      </c>
    </row>
    <row r="53" spans="1:10" s="12" customFormat="1">
      <c r="A53" s="8" t="s">
        <v>116</v>
      </c>
      <c r="B53" s="3" t="s">
        <v>117</v>
      </c>
      <c r="C53" s="10" t="s">
        <v>38</v>
      </c>
      <c r="D53" s="6">
        <f t="shared" si="1"/>
        <v>545.04</v>
      </c>
      <c r="E53" s="14">
        <v>0.03</v>
      </c>
      <c r="F53" s="14">
        <v>0.03</v>
      </c>
      <c r="G53" s="7">
        <v>0.03</v>
      </c>
      <c r="H53" s="41">
        <f t="shared" si="2"/>
        <v>3.15E-2</v>
      </c>
      <c r="J53" s="53">
        <f t="shared" si="3"/>
        <v>3.2183550000000005E-2</v>
      </c>
    </row>
    <row r="54" spans="1:10" ht="12.75" customHeight="1">
      <c r="A54" s="45" t="s">
        <v>118</v>
      </c>
      <c r="B54" s="46"/>
      <c r="C54" s="46"/>
      <c r="D54" s="46"/>
      <c r="E54" s="46"/>
      <c r="F54" s="46"/>
      <c r="G54" s="47"/>
      <c r="H54" s="41"/>
      <c r="J54" s="53"/>
    </row>
    <row r="55" spans="1:10">
      <c r="A55" s="2" t="s">
        <v>119</v>
      </c>
      <c r="B55" s="18" t="s">
        <v>120</v>
      </c>
      <c r="C55" s="19" t="s">
        <v>97</v>
      </c>
      <c r="D55" s="6">
        <f t="shared" si="1"/>
        <v>24845.103360000001</v>
      </c>
      <c r="E55" s="14">
        <v>1.18</v>
      </c>
      <c r="F55" s="14">
        <v>1.26</v>
      </c>
      <c r="G55" s="7">
        <v>1.3675200000000001</v>
      </c>
      <c r="H55" s="41">
        <f t="shared" si="2"/>
        <v>1.4358960000000001</v>
      </c>
      <c r="J55" s="53">
        <f t="shared" si="3"/>
        <v>1.4670549432000002</v>
      </c>
    </row>
    <row r="56" spans="1:10">
      <c r="A56" s="2" t="s">
        <v>121</v>
      </c>
      <c r="B56" s="3" t="s">
        <v>122</v>
      </c>
      <c r="C56" s="20" t="s">
        <v>97</v>
      </c>
      <c r="D56" s="6">
        <f t="shared" si="1"/>
        <v>1129.3228799999999</v>
      </c>
      <c r="E56" s="14">
        <v>0.05</v>
      </c>
      <c r="F56" s="14">
        <v>0.05</v>
      </c>
      <c r="G56" s="7">
        <v>6.216E-2</v>
      </c>
      <c r="H56" s="41">
        <f t="shared" si="2"/>
        <v>6.5268000000000007E-2</v>
      </c>
      <c r="J56" s="53">
        <f t="shared" si="3"/>
        <v>6.6684315600000016E-2</v>
      </c>
    </row>
    <row r="57" spans="1:10" ht="22.8">
      <c r="A57" s="2" t="s">
        <v>123</v>
      </c>
      <c r="B57" s="3" t="s">
        <v>124</v>
      </c>
      <c r="C57" s="20" t="s">
        <v>25</v>
      </c>
      <c r="D57" s="6">
        <f t="shared" si="1"/>
        <v>1505.7638400000001</v>
      </c>
      <c r="E57" s="14">
        <v>7.0000000000000007E-2</v>
      </c>
      <c r="F57" s="14">
        <v>7.0000000000000007E-2</v>
      </c>
      <c r="G57" s="7">
        <v>8.2880000000000009E-2</v>
      </c>
      <c r="H57" s="41">
        <f t="shared" si="2"/>
        <v>8.7024000000000018E-2</v>
      </c>
      <c r="J57" s="53">
        <f t="shared" si="3"/>
        <v>8.8912420800000017E-2</v>
      </c>
    </row>
    <row r="58" spans="1:10">
      <c r="A58" s="2" t="s">
        <v>125</v>
      </c>
      <c r="B58" s="3" t="s">
        <v>126</v>
      </c>
      <c r="C58" s="20" t="s">
        <v>97</v>
      </c>
      <c r="D58" s="6">
        <f t="shared" si="1"/>
        <v>8846.3625599999996</v>
      </c>
      <c r="E58" s="14">
        <v>0.41</v>
      </c>
      <c r="F58" s="14">
        <v>0.44</v>
      </c>
      <c r="G58" s="7">
        <v>0.48691999999999996</v>
      </c>
      <c r="H58" s="41">
        <f t="shared" si="2"/>
        <v>0.511266</v>
      </c>
      <c r="J58" s="53">
        <f t="shared" si="3"/>
        <v>0.52236047220000004</v>
      </c>
    </row>
    <row r="59" spans="1:10">
      <c r="A59" s="2" t="s">
        <v>127</v>
      </c>
      <c r="B59" s="3" t="s">
        <v>128</v>
      </c>
      <c r="C59" s="20" t="s">
        <v>97</v>
      </c>
      <c r="D59" s="6">
        <f t="shared" si="1"/>
        <v>29362.394880000003</v>
      </c>
      <c r="E59" s="14">
        <v>1.4</v>
      </c>
      <c r="F59" s="14">
        <v>1.49</v>
      </c>
      <c r="G59" s="7">
        <v>1.61616</v>
      </c>
      <c r="H59" s="41">
        <f t="shared" si="2"/>
        <v>1.696968</v>
      </c>
      <c r="J59" s="53">
        <f t="shared" si="3"/>
        <v>1.7337922056000001</v>
      </c>
    </row>
    <row r="60" spans="1:10">
      <c r="A60" s="2" t="s">
        <v>129</v>
      </c>
      <c r="B60" s="3" t="s">
        <v>130</v>
      </c>
      <c r="C60" s="20" t="s">
        <v>97</v>
      </c>
      <c r="D60" s="6">
        <f t="shared" si="1"/>
        <v>3193.2076800000004</v>
      </c>
      <c r="E60" s="14">
        <v>0.14000000000000001</v>
      </c>
      <c r="F60" s="14">
        <v>0.15</v>
      </c>
      <c r="G60" s="7">
        <v>0.17576000000000003</v>
      </c>
      <c r="H60" s="41">
        <f t="shared" si="2"/>
        <v>0.18454800000000005</v>
      </c>
      <c r="J60" s="53">
        <f t="shared" si="3"/>
        <v>0.18855269160000004</v>
      </c>
    </row>
    <row r="61" spans="1:10" ht="13.8" thickBot="1">
      <c r="A61" s="2" t="s">
        <v>131</v>
      </c>
      <c r="B61" s="3" t="s">
        <v>132</v>
      </c>
      <c r="C61" s="20" t="s">
        <v>97</v>
      </c>
      <c r="D61" s="6">
        <f t="shared" si="1"/>
        <v>19574.929920000002</v>
      </c>
      <c r="E61" s="14">
        <v>0.93</v>
      </c>
      <c r="F61" s="14">
        <v>0.99</v>
      </c>
      <c r="G61" s="7">
        <v>1.0774400000000002</v>
      </c>
      <c r="H61" s="55">
        <f t="shared" si="2"/>
        <v>1.1313120000000003</v>
      </c>
      <c r="J61" s="53">
        <f t="shared" si="3"/>
        <v>1.1558614704000003</v>
      </c>
    </row>
    <row r="62" spans="1:10" s="17" customFormat="1" ht="13.8" thickBot="1">
      <c r="A62" s="25" t="s">
        <v>133</v>
      </c>
      <c r="B62" s="25"/>
      <c r="C62" s="25"/>
      <c r="D62" s="42">
        <f t="shared" si="1"/>
        <v>218016</v>
      </c>
      <c r="E62" s="21">
        <v>10.36</v>
      </c>
      <c r="F62" s="43">
        <v>11.03</v>
      </c>
      <c r="G62" s="44">
        <v>12</v>
      </c>
      <c r="H62" s="56">
        <f>G62*1.05</f>
        <v>12.600000000000001</v>
      </c>
      <c r="I62" s="22">
        <f>H5+H27+H55+H56+H57+H58+H59+H60+H61</f>
        <v>12.598782</v>
      </c>
      <c r="J62" s="54">
        <f t="shared" si="3"/>
        <v>12.873420000000003</v>
      </c>
    </row>
    <row r="63" spans="1:10" ht="13.8" hidden="1" thickBot="1">
      <c r="A63" s="31" t="s">
        <v>134</v>
      </c>
      <c r="B63" s="32" t="s">
        <v>135</v>
      </c>
      <c r="C63" s="33" t="s">
        <v>97</v>
      </c>
      <c r="D63" s="34" t="s">
        <v>137</v>
      </c>
      <c r="E63" s="35">
        <v>1.1399999999999999</v>
      </c>
      <c r="F63" s="36">
        <v>1.21</v>
      </c>
      <c r="G63" s="36"/>
      <c r="H63" s="22"/>
    </row>
    <row r="64" spans="1:10" ht="14.4" hidden="1" thickTop="1" thickBot="1">
      <c r="A64" s="26" t="s">
        <v>136</v>
      </c>
      <c r="B64" s="26"/>
      <c r="C64" s="23"/>
      <c r="D64" s="6">
        <f t="shared" si="1"/>
        <v>218016</v>
      </c>
      <c r="E64" s="24">
        <v>11.5</v>
      </c>
      <c r="F64" s="24">
        <v>12.24</v>
      </c>
      <c r="G64" s="24">
        <f>G62</f>
        <v>12</v>
      </c>
      <c r="H64" s="22"/>
    </row>
    <row r="65" spans="7:8" hidden="1">
      <c r="G65" s="30">
        <v>12</v>
      </c>
      <c r="H65">
        <f>G65*1.05</f>
        <v>12.600000000000001</v>
      </c>
    </row>
    <row r="68" spans="7:8">
      <c r="G68" s="29"/>
    </row>
  </sheetData>
  <mergeCells count="6">
    <mergeCell ref="A54:G54"/>
    <mergeCell ref="A4:G4"/>
    <mergeCell ref="A1:H1"/>
    <mergeCell ref="B39:C39"/>
    <mergeCell ref="A26:H26"/>
    <mergeCell ref="B27:C27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6</cp:revision>
  <cp:lastPrinted>2016-05-12T09:25:42Z</cp:lastPrinted>
  <dcterms:created xsi:type="dcterms:W3CDTF">2011-09-20T07:13:12Z</dcterms:created>
  <dcterms:modified xsi:type="dcterms:W3CDTF">2022-08-10T08:13:48Z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