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Desktop\Перечни Ивня 22\"/>
    </mc:Choice>
  </mc:AlternateContent>
  <bookViews>
    <workbookView xWindow="0" yWindow="0" windowWidth="23040" windowHeight="8610" tabRatio="989"/>
  </bookViews>
  <sheets>
    <sheet name="Перечень" sheetId="1" r:id="rId1"/>
  </sheets>
  <calcPr calcId="162913" iterateDelta="1E-4"/>
</workbook>
</file>

<file path=xl/calcChain.xml><?xml version="1.0" encoding="utf-8"?>
<calcChain xmlns="http://schemas.openxmlformats.org/spreadsheetml/2006/main">
  <c r="H30" i="1" l="1"/>
  <c r="H31" i="1"/>
  <c r="H32" i="1"/>
  <c r="H34" i="1"/>
  <c r="H35" i="1"/>
  <c r="H36" i="1"/>
  <c r="H37" i="1"/>
  <c r="H38" i="1"/>
  <c r="H40" i="1"/>
  <c r="H41" i="1"/>
  <c r="H42" i="1"/>
  <c r="H43" i="1"/>
  <c r="H44" i="1"/>
  <c r="H45" i="1"/>
  <c r="H46" i="1"/>
  <c r="H47" i="1"/>
  <c r="H48" i="1"/>
  <c r="H49" i="1"/>
  <c r="H50" i="1"/>
  <c r="H52" i="1"/>
  <c r="H53" i="1"/>
  <c r="H54" i="1"/>
  <c r="H55" i="1"/>
  <c r="H56" i="1"/>
  <c r="H57" i="1"/>
  <c r="H58" i="1"/>
  <c r="H59" i="1"/>
  <c r="H60" i="1"/>
  <c r="H61" i="1"/>
  <c r="H62" i="1"/>
  <c r="H29" i="1"/>
  <c r="H27" i="1"/>
  <c r="H5" i="1"/>
  <c r="G5" i="1"/>
  <c r="F62" i="1"/>
  <c r="F57" i="1"/>
  <c r="F27" i="1"/>
  <c r="F5" i="1"/>
  <c r="F30" i="1"/>
  <c r="F31" i="1"/>
  <c r="F32" i="1"/>
  <c r="F34" i="1"/>
  <c r="F35" i="1"/>
  <c r="F36" i="1"/>
  <c r="F37" i="1"/>
  <c r="F38" i="1"/>
  <c r="F40" i="1"/>
  <c r="F41" i="1"/>
  <c r="F42" i="1"/>
  <c r="F43" i="1"/>
  <c r="F44" i="1"/>
  <c r="F45" i="1"/>
  <c r="F46" i="1"/>
  <c r="F47" i="1"/>
  <c r="F48" i="1"/>
  <c r="F49" i="1"/>
  <c r="F50" i="1"/>
  <c r="F52" i="1"/>
  <c r="F53" i="1"/>
  <c r="F54" i="1"/>
  <c r="F55" i="1"/>
  <c r="F56" i="1"/>
  <c r="F58" i="1"/>
  <c r="F59" i="1"/>
  <c r="F60" i="1"/>
  <c r="F61" i="1"/>
  <c r="F29" i="1"/>
  <c r="F65" i="1"/>
  <c r="E64" i="1"/>
  <c r="G62" i="1"/>
</calcChain>
</file>

<file path=xl/sharedStrings.xml><?xml version="1.0" encoding="utf-8"?>
<sst xmlns="http://schemas.openxmlformats.org/spreadsheetml/2006/main" count="174" uniqueCount="139">
  <si>
    <t>№</t>
  </si>
  <si>
    <t>Вид работ</t>
  </si>
  <si>
    <t>Периодичность</t>
  </si>
  <si>
    <t>Годовая плата (рублей)</t>
  </si>
  <si>
    <r>
      <rPr>
        <sz val="9"/>
        <rFont val="Arial Cyr"/>
        <family val="2"/>
        <charset val="204"/>
      </rPr>
      <t>Площадь, м</t>
    </r>
    <r>
      <rPr>
        <vertAlign val="superscript"/>
        <sz val="9"/>
        <rFont val="Arial Cyr"/>
        <family val="2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</si>
  <si>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</si>
  <si>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</si>
  <si>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</si>
  <si>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</si>
  <si>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</si>
  <si>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</si>
  <si>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</si>
  <si>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</si>
  <si>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</si>
  <si>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</si>
  <si>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</si>
  <si>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</si>
  <si>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</si>
  <si>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</si>
  <si>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</si>
  <si>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</si>
  <si>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</si>
  <si>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</si>
  <si>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</si>
  <si>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</si>
  <si>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</si>
  <si>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</si>
  <si>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Смена или ремонт отмостки</t>
  </si>
  <si>
    <t>1.2.5.</t>
  </si>
  <si>
    <t>Восстановление приямков, входов в подвалы</t>
  </si>
  <si>
    <t>1.2.6.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</si>
  <si>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</si>
  <si>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</si>
  <si>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</si>
  <si>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</si>
  <si>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</si>
  <si>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</si>
  <si>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</si>
  <si>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</si>
  <si>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</si>
  <si>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</si>
  <si>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</si>
  <si>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</si>
  <si>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</si>
  <si>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</si>
  <si>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</si>
  <si>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</si>
  <si>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</si>
  <si>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</si>
  <si>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</si>
  <si>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</si>
  <si>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</si>
  <si>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</si>
  <si>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</si>
  <si>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</si>
  <si>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</si>
  <si>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</si>
  <si>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</si>
  <si>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</si>
  <si>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Ремонт и тех.обслуживание задвижек ХВС</t>
  </si>
  <si>
    <t>2.1.3.</t>
  </si>
  <si>
    <t>Опрессовка и промывка трубопроводов системы  центрального отопления</t>
  </si>
  <si>
    <t>2.1.4.</t>
  </si>
  <si>
    <t>Ликвидация воздушных пробок в системе центрального отопления (наладка системы - стояки)</t>
  </si>
  <si>
    <t>2.1.5.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</si>
  <si>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</si>
  <si>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</si>
  <si>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</si>
  <si>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</si>
  <si>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</si>
  <si>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</si>
  <si>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</si>
  <si>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</si>
  <si>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</si>
  <si>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</si>
  <si>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</si>
  <si>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</si>
  <si>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</si>
  <si>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</si>
  <si>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2.2.5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</si>
  <si>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</si>
  <si>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</si>
  <si>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</si>
  <si>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</si>
  <si>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</si>
  <si>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</si>
  <si>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</si>
  <si>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</si>
  <si>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</si>
  <si>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</si>
  <si>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</si>
  <si>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</si>
  <si>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</si>
  <si>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</si>
  <si>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</si>
  <si>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</si>
  <si>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</si>
  <si>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</si>
  <si>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2.3.7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</si>
  <si>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</si>
  <si>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</si>
  <si>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</si>
  <si>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</si>
  <si>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</si>
  <si>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</si>
  <si>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</si>
  <si>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</si>
  <si>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</si>
  <si>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</si>
  <si>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</si>
  <si>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</si>
  <si>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</si>
  <si>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</si>
  <si>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</si>
  <si>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</si>
  <si>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</si>
  <si>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</si>
  <si>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</si>
  <si>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</si>
  <si>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</si>
  <si>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</si>
  <si>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</si>
  <si>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</si>
  <si>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</si>
  <si>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</si>
  <si>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</si>
  <si>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</si>
  <si>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</si>
  <si>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</si>
  <si>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</si>
  <si>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</si>
  <si>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</si>
  <si>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t>4.</t>
  </si>
  <si>
    <t>Электроэнергия на ОДН</t>
  </si>
  <si>
    <t>Итого с учетом ОДН</t>
  </si>
  <si>
    <t>по факту</t>
  </si>
  <si>
    <r>
      <rPr>
        <b/>
        <sz val="12"/>
        <color indexed="8"/>
        <rFont val="Times New Roman"/>
        <family val="1"/>
        <charset val="204"/>
      </rPr>
      <t>ПЕРЕЧЕНЬ</t>
    </r>
    <r>
      <rPr>
        <sz val="10"/>
        <rFont val="Arial Cyr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Калинина 5
</t>
    </r>
  </si>
  <si>
    <r>
      <t>Стоимость на 1 м</t>
    </r>
    <r>
      <rPr>
        <b/>
        <vertAlign val="superscript"/>
        <sz val="9"/>
        <color indexed="8"/>
        <rFont val="Arial"/>
        <family val="2"/>
        <charset val="204"/>
      </rPr>
      <t xml:space="preserve">2 </t>
    </r>
    <r>
      <rPr>
        <b/>
        <sz val="9"/>
        <color indexed="8"/>
        <rFont val="Arial"/>
        <family val="2"/>
        <charset val="204"/>
      </rPr>
      <t>общей площади (рублей в месяц)</t>
    </r>
  </si>
  <si>
    <t>Тариф с 01.09.2022 г, рост на 2,17%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</si>
</sst>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 Cyr"/>
      <family val="2"/>
      <charset val="204"/>
    </font>
    <font>
      <b/>
      <sz val="9"/>
      <name val="Times New Roman CYR"/>
      <family val="1"/>
      <charset val="1"/>
    </font>
    <font>
      <sz val="9"/>
      <name val="Arial Cyr"/>
      <family val="2"/>
      <charset val="204"/>
    </font>
    <font>
      <vertAlign val="superscript"/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color indexed="8"/>
      <name val="Times New Roman"/>
      <family val="1"/>
      <charset val="204"/>
    </font>
    <font>
      <b/>
      <vertAlign val="superscript"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Font="1"/>
    <xf numFmtId="49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5" fillId="0" borderId="0" xfId="0" applyNumberFormat="1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9" fontId="4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vertical="center"/>
    </xf>
    <xf numFmtId="0" fontId="0" fillId="0" borderId="13" xfId="0" applyBorder="1"/>
    <xf numFmtId="49" fontId="2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/>
    <xf numFmtId="2" fontId="7" fillId="0" borderId="13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/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2" fontId="2" fillId="0" borderId="2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7" fillId="0" borderId="23" xfId="0" applyFont="1" applyBorder="1"/>
    <xf numFmtId="4" fontId="11" fillId="0" borderId="30" xfId="0" applyNumberFormat="1" applyFont="1" applyBorder="1" applyAlignment="1">
      <alignment horizontal="center" vertical="center" wrapText="1"/>
    </xf>
    <xf numFmtId="2" fontId="6" fillId="3" borderId="31" xfId="0" applyNumberFormat="1" applyFont="1" applyFill="1" applyBorder="1" applyAlignment="1">
      <alignment vertical="center"/>
    </xf>
    <xf numFmtId="2" fontId="12" fillId="3" borderId="0" xfId="0" applyNumberFormat="1" applyFont="1" applyFill="1"/>
    <xf numFmtId="2" fontId="6" fillId="0" borderId="32" xfId="0" applyNumberFormat="1" applyFont="1" applyBorder="1" applyAlignment="1">
      <alignment vertical="center"/>
    </xf>
    <xf numFmtId="2" fontId="7" fillId="0" borderId="19" xfId="0" applyNumberFormat="1" applyFont="1" applyBorder="1" applyAlignment="1">
      <alignment vertical="center"/>
    </xf>
    <xf numFmtId="0" fontId="0" fillId="0" borderId="33" xfId="0" applyBorder="1"/>
    <xf numFmtId="2" fontId="6" fillId="0" borderId="33" xfId="0" applyNumberFormat="1" applyFont="1" applyBorder="1" applyAlignment="1">
      <alignment vertical="center"/>
    </xf>
    <xf numFmtId="0" fontId="0" fillId="0" borderId="33" xfId="0" applyFont="1" applyBorder="1"/>
    <xf numFmtId="2" fontId="7" fillId="0" borderId="33" xfId="0" applyNumberFormat="1" applyFont="1" applyBorder="1" applyAlignment="1">
      <alignment vertical="center"/>
    </xf>
    <xf numFmtId="2" fontId="7" fillId="0" borderId="34" xfId="0" applyNumberFormat="1" applyFont="1" applyBorder="1" applyAlignment="1">
      <alignment vertical="center"/>
    </xf>
    <xf numFmtId="0" fontId="0" fillId="0" borderId="35" xfId="0" applyBorder="1"/>
    <xf numFmtId="0" fontId="1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0" fillId="0" borderId="38" xfId="0" applyBorder="1"/>
    <xf numFmtId="0" fontId="0" fillId="0" borderId="39" xfId="0" applyBorder="1"/>
    <xf numFmtId="2" fontId="7" fillId="0" borderId="44" xfId="0" applyNumberFormat="1" applyFont="1" applyBorder="1" applyAlignment="1">
      <alignment vertical="center"/>
    </xf>
    <xf numFmtId="2" fontId="6" fillId="3" borderId="39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zoomScale="131" zoomScaleNormal="131" workbookViewId="0">
      <pane xSplit="2" ySplit="4" topLeftCell="C5" activePane="bottomRight" state="frozen"/>
      <selection pane="topRight" activeCell="C1" sqref="C1"/>
      <selection pane="bottomLeft" activeCell="A58" sqref="A58"/>
      <selection pane="bottomRight" activeCell="H62" sqref="H62"/>
    </sheetView>
  </sheetViews>
  <sheetFormatPr defaultColWidth="8.28515625" defaultRowHeight="12.75"/>
  <cols>
    <col min="1" max="1" width="7.140625" style="1" customWidth="1"/>
    <col min="2" max="2" width="44.28515625" customWidth="1"/>
    <col min="3" max="3" width="13.42578125" customWidth="1"/>
    <col min="4" max="4" width="11.5703125" hidden="1" customWidth="1"/>
    <col min="5" max="5" width="9.85546875" hidden="1" customWidth="1"/>
    <col min="6" max="6" width="10.5703125" customWidth="1"/>
    <col min="7" max="7" width="0" hidden="1" customWidth="1"/>
    <col min="8" max="8" width="11" customWidth="1"/>
    <col min="251" max="251" width="4.5703125" customWidth="1"/>
    <col min="252" max="252" width="20" customWidth="1"/>
    <col min="253" max="253" width="15.28515625" customWidth="1"/>
    <col min="254" max="254" width="9.7109375" customWidth="1"/>
  </cols>
  <sheetData>
    <row r="1" spans="1:8" ht="55.15" customHeight="1" thickBot="1">
      <c r="A1" s="79" t="s">
        <v>136</v>
      </c>
      <c r="B1" s="79"/>
      <c r="C1" s="79"/>
      <c r="D1" s="79"/>
      <c r="E1" s="79"/>
      <c r="F1" s="79"/>
    </row>
    <row r="2" spans="1:8" ht="78.599999999999994" customHeight="1" thickBot="1">
      <c r="A2" s="43" t="s">
        <v>0</v>
      </c>
      <c r="B2" s="62" t="s">
        <v>1</v>
      </c>
      <c r="C2" s="62" t="s">
        <v>2</v>
      </c>
      <c r="D2" s="62" t="s">
        <v>3</v>
      </c>
      <c r="E2" s="63" t="s">
        <v>137</v>
      </c>
      <c r="F2" s="63" t="s">
        <v>137</v>
      </c>
      <c r="H2" s="51" t="s">
        <v>138</v>
      </c>
    </row>
    <row r="3" spans="1:8" ht="14.25" thickBot="1">
      <c r="A3" s="46"/>
      <c r="B3" s="47" t="s">
        <v>4</v>
      </c>
      <c r="C3" s="47">
        <v>892</v>
      </c>
      <c r="D3" s="48"/>
      <c r="E3" s="49"/>
      <c r="F3" s="50"/>
      <c r="G3" s="64"/>
      <c r="H3" s="65"/>
    </row>
    <row r="4" spans="1:8" ht="21.6" customHeight="1">
      <c r="A4" s="69" t="s">
        <v>5</v>
      </c>
      <c r="B4" s="70"/>
      <c r="C4" s="70"/>
      <c r="D4" s="70"/>
      <c r="E4" s="44"/>
      <c r="F4" s="45"/>
      <c r="H4" s="61"/>
    </row>
    <row r="5" spans="1:8" ht="36" customHeight="1">
      <c r="A5" s="33" t="s">
        <v>6</v>
      </c>
      <c r="B5" s="74" t="s">
        <v>7</v>
      </c>
      <c r="C5" s="75"/>
      <c r="D5" s="4">
        <v>48596.160000000003</v>
      </c>
      <c r="E5" s="5">
        <v>4.7</v>
      </c>
      <c r="F5" s="34">
        <f>E5*1.05</f>
        <v>4.9350000000000005</v>
      </c>
      <c r="G5" s="54">
        <f>F5*1.05</f>
        <v>5.181750000000001</v>
      </c>
      <c r="H5" s="57">
        <f>F5*1.0217</f>
        <v>5.0420895000000003</v>
      </c>
    </row>
    <row r="6" spans="1:8" ht="12.75" customHeight="1">
      <c r="A6" s="33" t="s">
        <v>8</v>
      </c>
      <c r="B6" s="71" t="s">
        <v>9</v>
      </c>
      <c r="C6" s="71"/>
      <c r="D6" s="71"/>
      <c r="E6" s="2"/>
      <c r="F6" s="35"/>
      <c r="H6" s="56"/>
    </row>
    <row r="7" spans="1:8" s="9" customFormat="1">
      <c r="A7" s="36" t="s">
        <v>10</v>
      </c>
      <c r="B7" s="6" t="s">
        <v>11</v>
      </c>
      <c r="C7" s="7" t="s">
        <v>12</v>
      </c>
      <c r="D7" s="7"/>
      <c r="E7" s="8"/>
      <c r="F7" s="37"/>
      <c r="H7" s="58"/>
    </row>
    <row r="8" spans="1:8" s="9" customFormat="1" ht="24">
      <c r="A8" s="36" t="s">
        <v>13</v>
      </c>
      <c r="B8" s="6" t="s">
        <v>14</v>
      </c>
      <c r="C8" s="7" t="s">
        <v>15</v>
      </c>
      <c r="D8" s="7"/>
      <c r="E8" s="8"/>
      <c r="F8" s="37"/>
      <c r="H8" s="58"/>
    </row>
    <row r="9" spans="1:8" ht="12.75" customHeight="1">
      <c r="A9" s="33" t="s">
        <v>16</v>
      </c>
      <c r="B9" s="71" t="s">
        <v>17</v>
      </c>
      <c r="C9" s="71"/>
      <c r="D9" s="71"/>
      <c r="E9" s="2"/>
      <c r="F9" s="37"/>
      <c r="H9" s="56"/>
    </row>
    <row r="10" spans="1:8" s="9" customFormat="1" ht="24">
      <c r="A10" s="36" t="s">
        <v>18</v>
      </c>
      <c r="B10" s="6" t="s">
        <v>19</v>
      </c>
      <c r="C10" s="7" t="s">
        <v>20</v>
      </c>
      <c r="D10" s="7"/>
      <c r="E10" s="8"/>
      <c r="F10" s="37"/>
      <c r="H10" s="58"/>
    </row>
    <row r="11" spans="1:8" s="9" customFormat="1" ht="36">
      <c r="A11" s="36" t="s">
        <v>21</v>
      </c>
      <c r="B11" s="6" t="s">
        <v>22</v>
      </c>
      <c r="C11" s="7" t="s">
        <v>23</v>
      </c>
      <c r="D11" s="7"/>
      <c r="E11" s="8"/>
      <c r="F11" s="37"/>
      <c r="H11" s="58"/>
    </row>
    <row r="12" spans="1:8" s="9" customFormat="1" ht="36">
      <c r="A12" s="36" t="s">
        <v>24</v>
      </c>
      <c r="B12" s="6" t="s">
        <v>25</v>
      </c>
      <c r="C12" s="7" t="s">
        <v>23</v>
      </c>
      <c r="D12" s="7"/>
      <c r="E12" s="8"/>
      <c r="F12" s="37"/>
      <c r="H12" s="58"/>
    </row>
    <row r="13" spans="1:8" s="9" customFormat="1" ht="36">
      <c r="A13" s="36" t="s">
        <v>26</v>
      </c>
      <c r="B13" s="6" t="s">
        <v>27</v>
      </c>
      <c r="C13" s="7" t="s">
        <v>23</v>
      </c>
      <c r="D13" s="7"/>
      <c r="E13" s="8"/>
      <c r="F13" s="37"/>
      <c r="H13" s="58"/>
    </row>
    <row r="14" spans="1:8" s="9" customFormat="1" ht="36">
      <c r="A14" s="36" t="s">
        <v>28</v>
      </c>
      <c r="B14" s="6" t="s">
        <v>29</v>
      </c>
      <c r="C14" s="7" t="s">
        <v>23</v>
      </c>
      <c r="D14" s="7"/>
      <c r="E14" s="8"/>
      <c r="F14" s="37"/>
      <c r="H14" s="58"/>
    </row>
    <row r="15" spans="1:8" s="9" customFormat="1" ht="36">
      <c r="A15" s="36" t="s">
        <v>30</v>
      </c>
      <c r="B15" s="6" t="s">
        <v>31</v>
      </c>
      <c r="C15" s="7" t="s">
        <v>23</v>
      </c>
      <c r="D15" s="7"/>
      <c r="E15" s="8"/>
      <c r="F15" s="37"/>
      <c r="H15" s="58"/>
    </row>
    <row r="16" spans="1:8" ht="12.75" customHeight="1">
      <c r="A16" s="33" t="s">
        <v>32</v>
      </c>
      <c r="B16" s="71" t="s">
        <v>33</v>
      </c>
      <c r="C16" s="71"/>
      <c r="D16" s="71"/>
      <c r="E16" s="2"/>
      <c r="F16" s="37"/>
      <c r="H16" s="56"/>
    </row>
    <row r="17" spans="1:8" s="9" customFormat="1">
      <c r="A17" s="36" t="s">
        <v>34</v>
      </c>
      <c r="B17" s="6" t="s">
        <v>35</v>
      </c>
      <c r="C17" s="7" t="s">
        <v>36</v>
      </c>
      <c r="D17" s="7"/>
      <c r="E17" s="8"/>
      <c r="F17" s="37"/>
      <c r="H17" s="58"/>
    </row>
    <row r="18" spans="1:8" s="9" customFormat="1" ht="24">
      <c r="A18" s="36" t="s">
        <v>37</v>
      </c>
      <c r="B18" s="6" t="s">
        <v>38</v>
      </c>
      <c r="C18" s="7" t="s">
        <v>36</v>
      </c>
      <c r="D18" s="7"/>
      <c r="E18" s="8"/>
      <c r="F18" s="37"/>
      <c r="H18" s="58"/>
    </row>
    <row r="19" spans="1:8" s="9" customFormat="1" ht="36">
      <c r="A19" s="36" t="s">
        <v>39</v>
      </c>
      <c r="B19" s="6" t="s">
        <v>40</v>
      </c>
      <c r="C19" s="7" t="s">
        <v>23</v>
      </c>
      <c r="D19" s="7"/>
      <c r="E19" s="8"/>
      <c r="F19" s="37"/>
      <c r="H19" s="58"/>
    </row>
    <row r="20" spans="1:8" s="9" customFormat="1" ht="36">
      <c r="A20" s="36" t="s">
        <v>41</v>
      </c>
      <c r="B20" s="6" t="s">
        <v>42</v>
      </c>
      <c r="C20" s="7" t="s">
        <v>23</v>
      </c>
      <c r="D20" s="7"/>
      <c r="E20" s="8"/>
      <c r="F20" s="37"/>
      <c r="H20" s="58"/>
    </row>
    <row r="21" spans="1:8" s="9" customFormat="1" ht="36">
      <c r="A21" s="36" t="s">
        <v>43</v>
      </c>
      <c r="B21" s="6" t="s">
        <v>44</v>
      </c>
      <c r="C21" s="7" t="s">
        <v>23</v>
      </c>
      <c r="D21" s="7"/>
      <c r="E21" s="8"/>
      <c r="F21" s="37"/>
      <c r="H21" s="58"/>
    </row>
    <row r="22" spans="1:8" s="9" customFormat="1" ht="36">
      <c r="A22" s="36" t="s">
        <v>45</v>
      </c>
      <c r="B22" s="6" t="s">
        <v>46</v>
      </c>
      <c r="C22" s="7" t="s">
        <v>23</v>
      </c>
      <c r="D22" s="7"/>
      <c r="E22" s="8"/>
      <c r="F22" s="37"/>
      <c r="H22" s="58"/>
    </row>
    <row r="23" spans="1:8" s="9" customFormat="1" ht="36">
      <c r="A23" s="36" t="s">
        <v>47</v>
      </c>
      <c r="B23" s="6" t="s">
        <v>48</v>
      </c>
      <c r="C23" s="7" t="s">
        <v>23</v>
      </c>
      <c r="D23" s="7"/>
      <c r="E23" s="8"/>
      <c r="F23" s="37"/>
      <c r="H23" s="58"/>
    </row>
    <row r="24" spans="1:8" s="9" customFormat="1">
      <c r="A24" s="36" t="s">
        <v>49</v>
      </c>
      <c r="B24" s="6" t="s">
        <v>50</v>
      </c>
      <c r="C24" s="7" t="s">
        <v>20</v>
      </c>
      <c r="D24" s="7"/>
      <c r="E24" s="8"/>
      <c r="F24" s="37"/>
      <c r="H24" s="58"/>
    </row>
    <row r="25" spans="1:8" s="9" customFormat="1">
      <c r="A25" s="36" t="s">
        <v>51</v>
      </c>
      <c r="B25" s="6" t="s">
        <v>52</v>
      </c>
      <c r="C25" s="7" t="s">
        <v>36</v>
      </c>
      <c r="D25" s="7"/>
      <c r="E25" s="8"/>
      <c r="F25" s="37"/>
      <c r="H25" s="58"/>
    </row>
    <row r="26" spans="1:8" ht="24.6" customHeight="1">
      <c r="A26" s="72" t="s">
        <v>53</v>
      </c>
      <c r="B26" s="73"/>
      <c r="C26" s="73"/>
      <c r="D26" s="73"/>
      <c r="E26" s="2"/>
      <c r="F26" s="37"/>
      <c r="H26" s="56"/>
    </row>
    <row r="27" spans="1:8" ht="36">
      <c r="A27" s="33" t="s">
        <v>54</v>
      </c>
      <c r="B27" s="3" t="s">
        <v>55</v>
      </c>
      <c r="C27" s="3"/>
      <c r="D27" s="4">
        <v>45170.879999999997</v>
      </c>
      <c r="E27" s="5">
        <v>4.37</v>
      </c>
      <c r="F27" s="34">
        <f>E27*1.05</f>
        <v>4.5885000000000007</v>
      </c>
      <c r="H27" s="57">
        <f>F27*1.0217</f>
        <v>4.6880704500000006</v>
      </c>
    </row>
    <row r="28" spans="1:8" ht="12.75" customHeight="1">
      <c r="A28" s="33" t="s">
        <v>56</v>
      </c>
      <c r="B28" s="71" t="s">
        <v>57</v>
      </c>
      <c r="C28" s="71"/>
      <c r="D28" s="71"/>
      <c r="E28" s="2"/>
      <c r="F28" s="38"/>
      <c r="H28" s="56"/>
    </row>
    <row r="29" spans="1:8" s="9" customFormat="1">
      <c r="A29" s="36" t="s">
        <v>58</v>
      </c>
      <c r="B29" s="10" t="s">
        <v>59</v>
      </c>
      <c r="C29" s="7" t="s">
        <v>36</v>
      </c>
      <c r="D29" s="11">
        <v>2354.88</v>
      </c>
      <c r="E29" s="12">
        <v>0.22792000000000001</v>
      </c>
      <c r="F29" s="38">
        <f>E29*1.05</f>
        <v>0.23931600000000003</v>
      </c>
      <c r="H29" s="59">
        <f>F29*1.0217</f>
        <v>0.24450915720000005</v>
      </c>
    </row>
    <row r="30" spans="1:8" s="9" customFormat="1" ht="24">
      <c r="A30" s="36" t="s">
        <v>60</v>
      </c>
      <c r="B30" s="10" t="s">
        <v>61</v>
      </c>
      <c r="C30" s="7" t="s">
        <v>36</v>
      </c>
      <c r="D30" s="11">
        <v>1070.4000000000001</v>
      </c>
      <c r="E30" s="12">
        <v>0.10360000000000001</v>
      </c>
      <c r="F30" s="38">
        <f t="shared" ref="F30:F61" si="0">E30*1.05</f>
        <v>0.10878000000000002</v>
      </c>
      <c r="H30" s="59">
        <f t="shared" ref="H30:H62" si="1">F30*1.0217</f>
        <v>0.11114052600000002</v>
      </c>
    </row>
    <row r="31" spans="1:8" s="9" customFormat="1" ht="36">
      <c r="A31" s="36" t="s">
        <v>62</v>
      </c>
      <c r="B31" s="10" t="s">
        <v>63</v>
      </c>
      <c r="C31" s="7" t="s">
        <v>36</v>
      </c>
      <c r="D31" s="11">
        <v>535.20000000000005</v>
      </c>
      <c r="E31" s="12">
        <v>5.1800000000000006E-2</v>
      </c>
      <c r="F31" s="38">
        <f t="shared" si="0"/>
        <v>5.4390000000000008E-2</v>
      </c>
      <c r="H31" s="59">
        <f t="shared" si="1"/>
        <v>5.5570263000000009E-2</v>
      </c>
    </row>
    <row r="32" spans="1:8" s="9" customFormat="1" ht="24">
      <c r="A32" s="36" t="s">
        <v>64</v>
      </c>
      <c r="B32" s="10" t="s">
        <v>65</v>
      </c>
      <c r="C32" s="7" t="s">
        <v>36</v>
      </c>
      <c r="D32" s="11">
        <v>142.63</v>
      </c>
      <c r="E32" s="12">
        <v>1.0360000000000001E-2</v>
      </c>
      <c r="F32" s="38">
        <f t="shared" si="0"/>
        <v>1.0878000000000002E-2</v>
      </c>
      <c r="H32" s="59">
        <f t="shared" si="1"/>
        <v>1.1114052600000002E-2</v>
      </c>
    </row>
    <row r="33" spans="1:8" ht="12.75" customHeight="1">
      <c r="A33" s="33" t="s">
        <v>66</v>
      </c>
      <c r="B33" s="71" t="s">
        <v>67</v>
      </c>
      <c r="C33" s="71"/>
      <c r="D33" s="71"/>
      <c r="E33" s="12"/>
      <c r="F33" s="38"/>
      <c r="H33" s="59"/>
    </row>
    <row r="34" spans="1:8" s="9" customFormat="1" ht="36">
      <c r="A34" s="36" t="s">
        <v>68</v>
      </c>
      <c r="B34" s="6" t="s">
        <v>69</v>
      </c>
      <c r="C34" s="7" t="s">
        <v>70</v>
      </c>
      <c r="D34" s="11">
        <v>5780.16</v>
      </c>
      <c r="E34" s="12"/>
      <c r="F34" s="38">
        <f t="shared" si="0"/>
        <v>0</v>
      </c>
      <c r="H34" s="59">
        <f t="shared" si="1"/>
        <v>0</v>
      </c>
    </row>
    <row r="35" spans="1:8" ht="36">
      <c r="A35" s="36" t="s">
        <v>71</v>
      </c>
      <c r="B35" s="6" t="s">
        <v>72</v>
      </c>
      <c r="C35" s="7" t="s">
        <v>73</v>
      </c>
      <c r="D35" s="11">
        <v>1177.44</v>
      </c>
      <c r="E35" s="12">
        <v>0.11396000000000001</v>
      </c>
      <c r="F35" s="38">
        <f t="shared" si="0"/>
        <v>0.11965800000000001</v>
      </c>
      <c r="H35" s="59">
        <f t="shared" si="1"/>
        <v>0.12225457860000002</v>
      </c>
    </row>
    <row r="36" spans="1:8" s="9" customFormat="1" ht="36">
      <c r="A36" s="36" t="s">
        <v>74</v>
      </c>
      <c r="B36" s="6" t="s">
        <v>75</v>
      </c>
      <c r="C36" s="7" t="s">
        <v>76</v>
      </c>
      <c r="D36" s="11">
        <v>3425.28</v>
      </c>
      <c r="E36" s="12"/>
      <c r="F36" s="38">
        <f t="shared" si="0"/>
        <v>0</v>
      </c>
      <c r="H36" s="59">
        <f t="shared" si="1"/>
        <v>0</v>
      </c>
    </row>
    <row r="37" spans="1:8" s="9" customFormat="1">
      <c r="A37" s="36" t="s">
        <v>77</v>
      </c>
      <c r="B37" s="6" t="s">
        <v>78</v>
      </c>
      <c r="C37" s="7" t="s">
        <v>36</v>
      </c>
      <c r="D37" s="11">
        <v>1712.64</v>
      </c>
      <c r="E37" s="12">
        <v>0.16576000000000002</v>
      </c>
      <c r="F37" s="38">
        <f t="shared" si="0"/>
        <v>0.17404800000000004</v>
      </c>
      <c r="H37" s="59">
        <f t="shared" si="1"/>
        <v>0.17782484160000003</v>
      </c>
    </row>
    <row r="38" spans="1:8" s="9" customFormat="1" ht="24">
      <c r="A38" s="36" t="s">
        <v>79</v>
      </c>
      <c r="B38" s="6" t="s">
        <v>80</v>
      </c>
      <c r="C38" s="7" t="s">
        <v>81</v>
      </c>
      <c r="D38" s="11">
        <v>3425.28</v>
      </c>
      <c r="E38" s="12"/>
      <c r="F38" s="38">
        <f t="shared" si="0"/>
        <v>0</v>
      </c>
      <c r="H38" s="59">
        <f t="shared" si="1"/>
        <v>0</v>
      </c>
    </row>
    <row r="39" spans="1:8" ht="12.75" customHeight="1">
      <c r="A39" s="33" t="s">
        <v>82</v>
      </c>
      <c r="B39" s="76" t="s">
        <v>83</v>
      </c>
      <c r="C39" s="77"/>
      <c r="D39" s="77"/>
      <c r="E39" s="77"/>
      <c r="F39" s="78"/>
      <c r="H39" s="59"/>
    </row>
    <row r="40" spans="1:8">
      <c r="A40" s="36" t="s">
        <v>84</v>
      </c>
      <c r="B40" s="6" t="s">
        <v>85</v>
      </c>
      <c r="C40" s="7" t="s">
        <v>36</v>
      </c>
      <c r="D40" s="11">
        <v>3318.24</v>
      </c>
      <c r="E40" s="12">
        <v>0.32116</v>
      </c>
      <c r="F40" s="38">
        <f t="shared" si="0"/>
        <v>0.33721800000000002</v>
      </c>
      <c r="H40" s="59">
        <f t="shared" si="1"/>
        <v>0.34453563060000003</v>
      </c>
    </row>
    <row r="41" spans="1:8">
      <c r="A41" s="36" t="s">
        <v>86</v>
      </c>
      <c r="B41" s="13" t="s">
        <v>87</v>
      </c>
      <c r="C41" s="7" t="s">
        <v>36</v>
      </c>
      <c r="D41" s="11">
        <v>247.23</v>
      </c>
      <c r="E41" s="12">
        <v>2.0720000000000002E-2</v>
      </c>
      <c r="F41" s="38">
        <f t="shared" si="0"/>
        <v>2.1756000000000005E-2</v>
      </c>
      <c r="H41" s="59">
        <f t="shared" si="1"/>
        <v>2.2228105200000004E-2</v>
      </c>
    </row>
    <row r="42" spans="1:8">
      <c r="A42" s="36" t="s">
        <v>88</v>
      </c>
      <c r="B42" s="6" t="s">
        <v>89</v>
      </c>
      <c r="C42" s="7" t="s">
        <v>90</v>
      </c>
      <c r="D42" s="11">
        <v>5030.8799999999992</v>
      </c>
      <c r="E42" s="12">
        <v>0.48691999999999996</v>
      </c>
      <c r="F42" s="38">
        <f t="shared" si="0"/>
        <v>0.511266</v>
      </c>
      <c r="H42" s="59">
        <f t="shared" si="1"/>
        <v>0.52236047220000004</v>
      </c>
    </row>
    <row r="43" spans="1:8">
      <c r="A43" s="36" t="s">
        <v>91</v>
      </c>
      <c r="B43" s="14" t="s">
        <v>92</v>
      </c>
      <c r="C43" s="7" t="s">
        <v>36</v>
      </c>
      <c r="D43" s="11">
        <v>262.17</v>
      </c>
      <c r="E43" s="12">
        <v>2.0720000000000002E-2</v>
      </c>
      <c r="F43" s="38">
        <f t="shared" si="0"/>
        <v>2.1756000000000005E-2</v>
      </c>
      <c r="H43" s="59">
        <f t="shared" si="1"/>
        <v>2.2228105200000004E-2</v>
      </c>
    </row>
    <row r="44" spans="1:8">
      <c r="A44" s="36" t="s">
        <v>93</v>
      </c>
      <c r="B44" s="14" t="s">
        <v>94</v>
      </c>
      <c r="C44" s="7" t="s">
        <v>95</v>
      </c>
      <c r="D44" s="11">
        <v>3425.28</v>
      </c>
      <c r="E44" s="12">
        <v>0.33152000000000004</v>
      </c>
      <c r="F44" s="38">
        <f t="shared" si="0"/>
        <v>0.34809600000000007</v>
      </c>
      <c r="H44" s="59">
        <f t="shared" si="1"/>
        <v>0.35564968320000007</v>
      </c>
    </row>
    <row r="45" spans="1:8" ht="24">
      <c r="A45" s="36" t="s">
        <v>96</v>
      </c>
      <c r="B45" s="14" t="s">
        <v>97</v>
      </c>
      <c r="C45" s="7" t="s">
        <v>36</v>
      </c>
      <c r="D45" s="11">
        <v>2033.7599999999998</v>
      </c>
      <c r="E45" s="12">
        <v>0.19684000000000001</v>
      </c>
      <c r="F45" s="38">
        <f t="shared" si="0"/>
        <v>0.20668200000000003</v>
      </c>
      <c r="H45" s="59">
        <f t="shared" si="1"/>
        <v>0.21116699940000005</v>
      </c>
    </row>
    <row r="46" spans="1:8" s="9" customFormat="1">
      <c r="A46" s="36" t="s">
        <v>98</v>
      </c>
      <c r="B46" s="14" t="s">
        <v>99</v>
      </c>
      <c r="C46" s="7" t="s">
        <v>36</v>
      </c>
      <c r="D46" s="11">
        <v>1070.4000000000001</v>
      </c>
      <c r="E46" s="12">
        <v>0.10360000000000001</v>
      </c>
      <c r="F46" s="38">
        <f t="shared" si="0"/>
        <v>0.10878000000000002</v>
      </c>
      <c r="H46" s="59">
        <f t="shared" si="1"/>
        <v>0.11114052600000002</v>
      </c>
    </row>
    <row r="47" spans="1:8" ht="36">
      <c r="A47" s="36" t="s">
        <v>100</v>
      </c>
      <c r="B47" s="14" t="s">
        <v>101</v>
      </c>
      <c r="C47" s="7" t="s">
        <v>23</v>
      </c>
      <c r="D47" s="11">
        <v>6957.6</v>
      </c>
      <c r="E47" s="12">
        <v>0.6734</v>
      </c>
      <c r="F47" s="38">
        <f t="shared" si="0"/>
        <v>0.70706999999999998</v>
      </c>
      <c r="H47" s="59">
        <f t="shared" si="1"/>
        <v>0.722413419</v>
      </c>
    </row>
    <row r="48" spans="1:8" ht="24">
      <c r="A48" s="36" t="s">
        <v>102</v>
      </c>
      <c r="B48" s="14" t="s">
        <v>103</v>
      </c>
      <c r="C48" s="7" t="s">
        <v>104</v>
      </c>
      <c r="D48" s="11">
        <v>642.24</v>
      </c>
      <c r="E48" s="12">
        <v>6.216E-2</v>
      </c>
      <c r="F48" s="38">
        <f t="shared" si="0"/>
        <v>6.5268000000000007E-2</v>
      </c>
      <c r="H48" s="59">
        <f t="shared" si="1"/>
        <v>6.6684315600000016E-2</v>
      </c>
    </row>
    <row r="49" spans="1:8" ht="24">
      <c r="A49" s="36" t="s">
        <v>105</v>
      </c>
      <c r="B49" s="14" t="s">
        <v>106</v>
      </c>
      <c r="C49" s="7" t="s">
        <v>104</v>
      </c>
      <c r="D49" s="11">
        <v>673.22</v>
      </c>
      <c r="E49" s="12">
        <v>6.216E-2</v>
      </c>
      <c r="F49" s="38">
        <f t="shared" si="0"/>
        <v>6.5268000000000007E-2</v>
      </c>
      <c r="H49" s="59">
        <f t="shared" si="1"/>
        <v>6.6684315600000016E-2</v>
      </c>
    </row>
    <row r="50" spans="1:8" ht="24">
      <c r="A50" s="36" t="s">
        <v>107</v>
      </c>
      <c r="B50" s="14" t="s">
        <v>108</v>
      </c>
      <c r="C50" s="7" t="s">
        <v>95</v>
      </c>
      <c r="D50" s="11">
        <v>963.36</v>
      </c>
      <c r="E50" s="12">
        <v>9.3240000000000003E-2</v>
      </c>
      <c r="F50" s="38">
        <f t="shared" si="0"/>
        <v>9.7902000000000003E-2</v>
      </c>
      <c r="H50" s="59">
        <f t="shared" si="1"/>
        <v>0.10002647340000001</v>
      </c>
    </row>
    <row r="51" spans="1:8" s="15" customFormat="1" ht="12.75" customHeight="1">
      <c r="A51" s="33" t="s">
        <v>109</v>
      </c>
      <c r="B51" s="80" t="s">
        <v>110</v>
      </c>
      <c r="C51" s="80"/>
      <c r="D51" s="80"/>
      <c r="E51" s="12"/>
      <c r="F51" s="38"/>
      <c r="H51" s="59"/>
    </row>
    <row r="52" spans="1:8" s="9" customFormat="1" ht="48">
      <c r="A52" s="36" t="s">
        <v>111</v>
      </c>
      <c r="B52" s="14" t="s">
        <v>112</v>
      </c>
      <c r="C52" s="7" t="s">
        <v>113</v>
      </c>
      <c r="D52" s="11">
        <v>551.51</v>
      </c>
      <c r="E52" s="12">
        <v>5.1800000000000006E-2</v>
      </c>
      <c r="F52" s="38">
        <f t="shared" si="0"/>
        <v>5.4390000000000008E-2</v>
      </c>
      <c r="H52" s="59">
        <f t="shared" si="1"/>
        <v>5.5570263000000009E-2</v>
      </c>
    </row>
    <row r="53" spans="1:8" s="9" customFormat="1">
      <c r="A53" s="36" t="s">
        <v>114</v>
      </c>
      <c r="B53" s="14" t="s">
        <v>115</v>
      </c>
      <c r="C53" s="7" t="s">
        <v>36</v>
      </c>
      <c r="D53" s="11">
        <v>535.20000000000005</v>
      </c>
      <c r="E53" s="12">
        <v>5.1800000000000006E-2</v>
      </c>
      <c r="F53" s="38">
        <f t="shared" si="0"/>
        <v>5.4390000000000008E-2</v>
      </c>
      <c r="H53" s="59">
        <f t="shared" si="1"/>
        <v>5.5570263000000009E-2</v>
      </c>
    </row>
    <row r="54" spans="1:8" ht="12.75" customHeight="1">
      <c r="A54" s="72" t="s">
        <v>116</v>
      </c>
      <c r="B54" s="73"/>
      <c r="C54" s="73"/>
      <c r="D54" s="73"/>
      <c r="E54" s="12"/>
      <c r="F54" s="38">
        <f t="shared" si="0"/>
        <v>0</v>
      </c>
      <c r="H54" s="59">
        <f t="shared" si="1"/>
        <v>0</v>
      </c>
    </row>
    <row r="55" spans="1:8">
      <c r="A55" s="39" t="s">
        <v>117</v>
      </c>
      <c r="B55" s="6" t="s">
        <v>118</v>
      </c>
      <c r="C55" s="16" t="s">
        <v>95</v>
      </c>
      <c r="D55" s="11">
        <v>13487.04</v>
      </c>
      <c r="E55" s="12">
        <v>1.2953600000000001</v>
      </c>
      <c r="F55" s="38">
        <f t="shared" si="0"/>
        <v>1.3601280000000002</v>
      </c>
      <c r="H55" s="59">
        <f t="shared" si="1"/>
        <v>1.3896427776000002</v>
      </c>
    </row>
    <row r="56" spans="1:8" ht="13.5" thickBot="1">
      <c r="A56" s="39" t="s">
        <v>119</v>
      </c>
      <c r="B56" s="14" t="s">
        <v>120</v>
      </c>
      <c r="C56" s="17" t="s">
        <v>95</v>
      </c>
      <c r="D56" s="11">
        <v>749.28000000000009</v>
      </c>
      <c r="E56" s="12">
        <v>7.2520000000000015E-2</v>
      </c>
      <c r="F56" s="38">
        <f t="shared" si="0"/>
        <v>7.6146000000000019E-2</v>
      </c>
      <c r="H56" s="60">
        <f t="shared" si="1"/>
        <v>7.7798368200000023E-2</v>
      </c>
    </row>
    <row r="57" spans="1:8" ht="36">
      <c r="A57" s="39" t="s">
        <v>121</v>
      </c>
      <c r="B57" s="14" t="s">
        <v>122</v>
      </c>
      <c r="C57" s="17" t="s">
        <v>23</v>
      </c>
      <c r="D57" s="11">
        <v>1070.4000000000001</v>
      </c>
      <c r="E57" s="12">
        <v>0.10360000000000001</v>
      </c>
      <c r="F57" s="38">
        <f>E57*1.05+0.01</f>
        <v>0.11878000000000001</v>
      </c>
      <c r="H57" s="55">
        <f t="shared" si="1"/>
        <v>0.12135752600000002</v>
      </c>
    </row>
    <row r="58" spans="1:8">
      <c r="A58" s="39" t="s">
        <v>123</v>
      </c>
      <c r="B58" s="14" t="s">
        <v>124</v>
      </c>
      <c r="C58" s="17" t="s">
        <v>95</v>
      </c>
      <c r="D58" s="11">
        <v>2783.04</v>
      </c>
      <c r="E58" s="12">
        <v>0.26936000000000004</v>
      </c>
      <c r="F58" s="38">
        <f t="shared" si="0"/>
        <v>0.28282800000000008</v>
      </c>
      <c r="H58" s="38">
        <f t="shared" si="1"/>
        <v>0.28896536760000008</v>
      </c>
    </row>
    <row r="59" spans="1:8">
      <c r="A59" s="39" t="s">
        <v>125</v>
      </c>
      <c r="B59" s="14" t="s">
        <v>126</v>
      </c>
      <c r="C59" s="17" t="s">
        <v>95</v>
      </c>
      <c r="D59" s="11">
        <v>15948.96</v>
      </c>
      <c r="E59" s="12">
        <v>1.5436400000000001</v>
      </c>
      <c r="F59" s="38">
        <f t="shared" si="0"/>
        <v>1.6208220000000002</v>
      </c>
      <c r="H59" s="38">
        <f t="shared" si="1"/>
        <v>1.6559938374000003</v>
      </c>
    </row>
    <row r="60" spans="1:8">
      <c r="A60" s="39" t="s">
        <v>127</v>
      </c>
      <c r="B60" s="14" t="s">
        <v>128</v>
      </c>
      <c r="C60" s="17" t="s">
        <v>95</v>
      </c>
      <c r="D60" s="11">
        <v>1926.72</v>
      </c>
      <c r="E60" s="12">
        <v>0.18648000000000001</v>
      </c>
      <c r="F60" s="38">
        <f t="shared" si="0"/>
        <v>0.19580400000000001</v>
      </c>
      <c r="H60" s="38">
        <f t="shared" si="1"/>
        <v>0.20005294680000002</v>
      </c>
    </row>
    <row r="61" spans="1:8" ht="13.5" thickBot="1">
      <c r="A61" s="40" t="s">
        <v>129</v>
      </c>
      <c r="B61" s="18" t="s">
        <v>130</v>
      </c>
      <c r="C61" s="19" t="s">
        <v>95</v>
      </c>
      <c r="D61" s="20">
        <v>12737.76</v>
      </c>
      <c r="E61" s="21">
        <v>1.2328399999999999</v>
      </c>
      <c r="F61" s="38">
        <f t="shared" si="0"/>
        <v>1.2944819999999999</v>
      </c>
      <c r="H61" s="66">
        <f t="shared" si="1"/>
        <v>1.3225722594</v>
      </c>
    </row>
    <row r="62" spans="1:8" s="15" customFormat="1" ht="13.5" thickBot="1">
      <c r="A62" s="81" t="s">
        <v>131</v>
      </c>
      <c r="B62" s="82"/>
      <c r="C62" s="82"/>
      <c r="D62" s="41">
        <v>142363.20000000001</v>
      </c>
      <c r="E62" s="42">
        <v>13.78</v>
      </c>
      <c r="F62" s="52">
        <f>E62*1.05</f>
        <v>14.468999999999999</v>
      </c>
      <c r="G62" s="53">
        <f>F5+F27+F55+F56+F57+F58+F59+F60+F61</f>
        <v>14.472490000000002</v>
      </c>
      <c r="H62" s="67">
        <f t="shared" si="1"/>
        <v>14.782977300000001</v>
      </c>
    </row>
    <row r="63" spans="1:8" hidden="1">
      <c r="A63" s="23" t="s">
        <v>132</v>
      </c>
      <c r="B63" s="24" t="s">
        <v>133</v>
      </c>
      <c r="C63" s="25" t="s">
        <v>95</v>
      </c>
      <c r="D63" s="26" t="s">
        <v>135</v>
      </c>
      <c r="E63" s="27"/>
      <c r="G63" s="22"/>
    </row>
    <row r="64" spans="1:8" hidden="1">
      <c r="A64" s="68" t="s">
        <v>134</v>
      </c>
      <c r="B64" s="68"/>
      <c r="C64" s="28"/>
      <c r="D64" s="29">
        <v>157884</v>
      </c>
      <c r="E64" s="30">
        <f>E62+E63</f>
        <v>13.78</v>
      </c>
      <c r="G64" s="22"/>
    </row>
    <row r="65" spans="5:6" hidden="1">
      <c r="E65" s="31">
        <v>13.78</v>
      </c>
      <c r="F65" s="32">
        <f>E65*1.05</f>
        <v>14.468999999999999</v>
      </c>
    </row>
  </sheetData>
  <sheetProtection selectLockedCells="1" selectUnlockedCells="1"/>
  <mergeCells count="14">
    <mergeCell ref="A1:F1"/>
    <mergeCell ref="B33:D33"/>
    <mergeCell ref="B51:D51"/>
    <mergeCell ref="A54:D54"/>
    <mergeCell ref="A62:C62"/>
    <mergeCell ref="A64:B64"/>
    <mergeCell ref="A4:D4"/>
    <mergeCell ref="B6:D6"/>
    <mergeCell ref="B9:D9"/>
    <mergeCell ref="B16:D16"/>
    <mergeCell ref="A26:D26"/>
    <mergeCell ref="B28:D28"/>
    <mergeCell ref="B5:C5"/>
    <mergeCell ref="B39:F39"/>
  </mergeCells>
  <pageMargins left="0.74791666666666667" right="0.74791666666666667" top="0.2361111111111111" bottom="0.27569444444444446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BelUser31</cp:lastModifiedBy>
  <cp:revision>7</cp:revision>
  <cp:lastPrinted>2018-03-15T08:09:53Z</cp:lastPrinted>
  <dcterms:created xsi:type="dcterms:W3CDTF">2011-09-20T04:13:12Z</dcterms:created>
  <dcterms:modified xsi:type="dcterms:W3CDTF">2022-08-16T12:47:39Z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1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