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E46AA6EF-ECBE-47F0-9A76-326293A2A9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29" i="1"/>
  <c r="C28" i="1"/>
  <c r="C26" i="1"/>
  <c r="C25" i="1"/>
  <c r="C23" i="1"/>
  <c r="C21" i="1"/>
  <c r="C20" i="1"/>
  <c r="C19" i="1"/>
  <c r="C17" i="1"/>
  <c r="C15" i="1"/>
  <c r="C11" i="1"/>
  <c r="B11" i="1"/>
  <c r="C10" i="1"/>
  <c r="B10" i="1"/>
  <c r="C9" i="1"/>
  <c r="B9" i="1"/>
  <c r="C6" i="1"/>
  <c r="B12" i="1" l="1"/>
  <c r="C12" i="1"/>
  <c r="C30" i="1"/>
  <c r="C13" i="1"/>
  <c r="C18" i="1"/>
  <c r="C24" i="1"/>
</calcChain>
</file>

<file path=xl/sharedStrings.xml><?xml version="1.0" encoding="utf-8"?>
<sst xmlns="http://schemas.openxmlformats.org/spreadsheetml/2006/main" count="40" uniqueCount="37">
  <si>
    <t>ООО "Мобильная аварийно-ремонтная служба"</t>
  </si>
  <si>
    <t>Годовой отчет о расходовании средств по МКД</t>
  </si>
  <si>
    <t>п. Ивня, ул. Гайдара 18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</si>
  <si>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</si>
  <si>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</si>
  <si>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</si>
  <si>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</si>
  <si>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</si>
  <si>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</si>
  <si>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</si>
  <si>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</si>
  <si>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</si>
  <si>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</si>
  <si>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</si>
  <si>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</si>
  <si>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</si>
  <si>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</si>
  <si>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</si>
  <si>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</si>
  <si>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</si>
  <si>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</si>
  <si>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Косметический ремонт  подъездов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</si>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</sst>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D620B23E-BFE0-4D1F-9252-876F52783AAD}"/>
    <cellStyle name="Обычный 3" xfId="2" xr:uid="{535668C4-A970-4AA1-AC2F-4A620C94F5FD}"/>
    <cellStyle name="Финансовый 2" xfId="3" xr:uid="{97026070-5ADC-44B6-A496-F476B7889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8">
          <cell r="C8">
            <v>323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од.жилья"/>
      <sheetName val="одн"/>
      <sheetName val="оборуд"/>
    </sheetNames>
    <sheetDataSet>
      <sheetData sheetId="0" refreshError="1"/>
      <sheetData sheetId="1">
        <row r="3">
          <cell r="AC3">
            <v>194746.76</v>
          </cell>
        </row>
        <row r="9">
          <cell r="AC9">
            <v>68685.320000000007</v>
          </cell>
          <cell r="AD9">
            <v>67942.66</v>
          </cell>
        </row>
      </sheetData>
      <sheetData sheetId="2">
        <row r="3">
          <cell r="AA3">
            <v>6578.04</v>
          </cell>
        </row>
        <row r="9">
          <cell r="AA9">
            <v>3750.66</v>
          </cell>
          <cell r="AB9">
            <v>3690.5600000000009</v>
          </cell>
        </row>
      </sheetData>
      <sheetData sheetId="3">
        <row r="5">
          <cell r="D5">
            <v>3600</v>
          </cell>
        </row>
        <row r="9">
          <cell r="D9"/>
          <cell r="E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18">
          <cell r="E18">
            <v>49638.688482334859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8">
          <cell r="D8">
            <v>1333.9276370501186</v>
          </cell>
          <cell r="E8">
            <v>124.55857645697584</v>
          </cell>
          <cell r="F8">
            <v>99.127156689604774</v>
          </cell>
          <cell r="G8">
            <v>30227.33</v>
          </cell>
          <cell r="H8">
            <v>138</v>
          </cell>
          <cell r="I8">
            <v>13.437232811643627</v>
          </cell>
          <cell r="K8">
            <v>31.464100846477074</v>
          </cell>
          <cell r="L8">
            <v>3600.7343629991656</v>
          </cell>
          <cell r="M8">
            <v>18.825751415869924</v>
          </cell>
          <cell r="O8">
            <v>1605.33</v>
          </cell>
          <cell r="Q8">
            <v>4080</v>
          </cell>
          <cell r="T8">
            <v>11383.264130659911</v>
          </cell>
          <cell r="U8">
            <v>5250.82</v>
          </cell>
          <cell r="Z8">
            <v>5486.2684221423797</v>
          </cell>
          <cell r="AA8">
            <v>12827.395160830643</v>
          </cell>
          <cell r="AC8">
            <v>916.14434784726882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topLeftCell="A16" workbookViewId="0">
      <selection activeCell="F14" sqref="F14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[1]сводный!$C$8</f>
        <v>323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[2]сод.жилья!$AC$9</f>
        <v>68685.320000000007</v>
      </c>
      <c r="C9" s="9">
        <f>[2]сод.жилья!$AD$9</f>
        <v>67942.66</v>
      </c>
      <c r="D9" s="10"/>
    </row>
    <row r="10" spans="1:4" ht="15.75" x14ac:dyDescent="0.25">
      <c r="A10" s="3" t="s">
        <v>10</v>
      </c>
      <c r="B10" s="9">
        <f>[2]одн!$AA$9</f>
        <v>3750.66</v>
      </c>
      <c r="C10" s="9">
        <f>[2]одн!$AB$9</f>
        <v>3690.5600000000009</v>
      </c>
      <c r="D10" s="10"/>
    </row>
    <row r="11" spans="1:4" x14ac:dyDescent="0.25">
      <c r="A11" s="11" t="s">
        <v>11</v>
      </c>
      <c r="B11" s="9">
        <f>[2]оборуд!$D$9</f>
        <v>0</v>
      </c>
      <c r="C11" s="9">
        <f>[2]оборуд!$E$9</f>
        <v>0</v>
      </c>
    </row>
    <row r="12" spans="1:4" x14ac:dyDescent="0.25">
      <c r="A12" s="12" t="s">
        <v>12</v>
      </c>
      <c r="B12" s="13">
        <f>SUM(B9:B11)</f>
        <v>72435.98000000001</v>
      </c>
      <c r="C12" s="13">
        <f>SUM(C9:C11)</f>
        <v>71633.22</v>
      </c>
    </row>
    <row r="13" spans="1:4" ht="15.95" customHeight="1" x14ac:dyDescent="0.25">
      <c r="A13" s="11" t="s">
        <v>13</v>
      </c>
      <c r="B13" s="11"/>
      <c r="C13" s="9">
        <f>B12-C12</f>
        <v>802.76000000000931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'[3]2021'!$E$18</f>
        <v>49638.688482334859</v>
      </c>
    </row>
    <row r="16" spans="1:4" ht="31.5" x14ac:dyDescent="0.25">
      <c r="A16" s="18" t="s">
        <v>16</v>
      </c>
      <c r="B16" s="18"/>
      <c r="C16" s="13">
        <v>52932.84</v>
      </c>
    </row>
    <row r="17" spans="1:4" x14ac:dyDescent="0.25">
      <c r="A17" s="3" t="s">
        <v>17</v>
      </c>
      <c r="B17" s="3"/>
      <c r="C17" s="9">
        <f>[4]сводный!$Z$8</f>
        <v>5486.2684221423797</v>
      </c>
    </row>
    <row r="18" spans="1:4" x14ac:dyDescent="0.25">
      <c r="A18" s="3" t="s">
        <v>18</v>
      </c>
      <c r="B18" s="3"/>
      <c r="C18" s="9">
        <f>C17*0.302</f>
        <v>1656.8530634869985</v>
      </c>
    </row>
    <row r="19" spans="1:4" x14ac:dyDescent="0.25">
      <c r="A19" s="3" t="s">
        <v>19</v>
      </c>
      <c r="B19" s="3"/>
      <c r="C19" s="9">
        <f>[4]сводный!$F$8+[4]сводный!$G$8</f>
        <v>30326.457156689605</v>
      </c>
    </row>
    <row r="20" spans="1:4" x14ac:dyDescent="0.25">
      <c r="A20" s="3" t="s">
        <v>20</v>
      </c>
      <c r="B20" s="3"/>
      <c r="C20" s="9">
        <f>[4]сводный!$Q$8</f>
        <v>4080</v>
      </c>
    </row>
    <row r="21" spans="1:4" x14ac:dyDescent="0.25">
      <c r="A21" s="3" t="s">
        <v>21</v>
      </c>
      <c r="B21" s="3"/>
      <c r="C21" s="9">
        <f>[4]сводный!$T$8</f>
        <v>11383.264130659911</v>
      </c>
    </row>
    <row r="22" spans="1:4" ht="47.25" x14ac:dyDescent="0.25">
      <c r="A22" s="18" t="s">
        <v>22</v>
      </c>
      <c r="B22" s="18"/>
      <c r="C22" s="13">
        <v>18458.04</v>
      </c>
    </row>
    <row r="23" spans="1:4" x14ac:dyDescent="0.25">
      <c r="A23" s="3" t="s">
        <v>17</v>
      </c>
      <c r="B23" s="3"/>
      <c r="C23" s="9">
        <f>[4]сводный!$AA$8</f>
        <v>12827.395160830643</v>
      </c>
    </row>
    <row r="24" spans="1:4" x14ac:dyDescent="0.25">
      <c r="A24" s="3" t="s">
        <v>18</v>
      </c>
      <c r="B24" s="3"/>
      <c r="C24" s="9">
        <f>C23*0.302</f>
        <v>3873.8733385708542</v>
      </c>
    </row>
    <row r="25" spans="1:4" x14ac:dyDescent="0.25">
      <c r="A25" s="3" t="s">
        <v>19</v>
      </c>
      <c r="B25" s="3"/>
      <c r="C25" s="9">
        <f>[4]сводный!$H$8+[4]сводный!$I$8</f>
        <v>151.43723281164364</v>
      </c>
      <c r="D25" s="19"/>
    </row>
    <row r="26" spans="1:4" x14ac:dyDescent="0.25">
      <c r="A26" s="3" t="s">
        <v>23</v>
      </c>
      <c r="B26" s="3"/>
      <c r="C26" s="9">
        <f>[4]сводный!$O$8</f>
        <v>1605.33</v>
      </c>
    </row>
    <row r="27" spans="1:4" ht="31.5" x14ac:dyDescent="0.25">
      <c r="A27" s="18" t="s">
        <v>24</v>
      </c>
      <c r="B27" s="18"/>
      <c r="C27" s="13">
        <v>3651.02</v>
      </c>
    </row>
    <row r="28" spans="1:4" x14ac:dyDescent="0.25">
      <c r="A28" s="3" t="s">
        <v>25</v>
      </c>
      <c r="B28" s="3"/>
      <c r="C28" s="9">
        <f>[4]сводный!$L$8+[4]сводный!$M$8</f>
        <v>3619.5601144150355</v>
      </c>
    </row>
    <row r="29" spans="1:4" x14ac:dyDescent="0.25">
      <c r="A29" s="3" t="s">
        <v>26</v>
      </c>
      <c r="B29" s="3"/>
      <c r="C29" s="9">
        <f>[4]сводный!$K$8</f>
        <v>31.464100846477074</v>
      </c>
    </row>
    <row r="30" spans="1:4" ht="21.4" customHeight="1" x14ac:dyDescent="0.25">
      <c r="A30" s="18" t="s">
        <v>27</v>
      </c>
      <c r="B30" s="18"/>
      <c r="C30" s="13">
        <f>SUM(C31:C34)</f>
        <v>7625.4505613543624</v>
      </c>
    </row>
    <row r="31" spans="1:4" x14ac:dyDescent="0.25">
      <c r="A31" s="3" t="s">
        <v>28</v>
      </c>
      <c r="B31" s="3"/>
      <c r="C31" s="9">
        <f>[4]сводный!$E$8</f>
        <v>124.55857645697584</v>
      </c>
    </row>
    <row r="32" spans="1:4" x14ac:dyDescent="0.25">
      <c r="A32" s="11" t="s">
        <v>29</v>
      </c>
      <c r="B32" s="11"/>
      <c r="C32" s="9">
        <f>[4]сводный!$U$8</f>
        <v>5250.82</v>
      </c>
    </row>
    <row r="33" spans="1:4" x14ac:dyDescent="0.25">
      <c r="A33" s="11" t="s">
        <v>30</v>
      </c>
      <c r="B33" s="11"/>
      <c r="C33" s="9">
        <f>[4]сводный!$D$8</f>
        <v>1333.9276370501186</v>
      </c>
    </row>
    <row r="34" spans="1:4" x14ac:dyDescent="0.25">
      <c r="A34" s="11" t="s">
        <v>31</v>
      </c>
      <c r="B34" s="11"/>
      <c r="C34" s="9">
        <f>[4]сводный!$AC$8</f>
        <v>916.14434784726882</v>
      </c>
    </row>
    <row r="35" spans="1:4" x14ac:dyDescent="0.25">
      <c r="A35" s="3"/>
      <c r="B35" s="3"/>
      <c r="C35" s="21"/>
    </row>
    <row r="36" spans="1:4" ht="15.75" x14ac:dyDescent="0.25">
      <c r="A36" s="12" t="s">
        <v>32</v>
      </c>
      <c r="B36" s="12"/>
      <c r="C36" s="13">
        <v>12766.2</v>
      </c>
      <c r="D36" s="10"/>
    </row>
    <row r="37" spans="1:4" x14ac:dyDescent="0.25">
      <c r="A37" s="3"/>
      <c r="B37" s="3"/>
      <c r="C37" s="21"/>
    </row>
    <row r="38" spans="1:4" x14ac:dyDescent="0.25">
      <c r="A38" s="12" t="s">
        <v>33</v>
      </c>
      <c r="B38" s="12"/>
      <c r="C38" s="13">
        <v>95433.55</v>
      </c>
    </row>
    <row r="39" spans="1:4" x14ac:dyDescent="0.25">
      <c r="A39" s="22"/>
      <c r="B39" s="22"/>
      <c r="C39" s="20"/>
    </row>
    <row r="40" spans="1:4" x14ac:dyDescent="0.25">
      <c r="A40" s="22" t="s">
        <v>34</v>
      </c>
      <c r="B40" s="22"/>
      <c r="C40" s="20">
        <v>-23800.33</v>
      </c>
    </row>
    <row r="41" spans="1:4" ht="15.75" x14ac:dyDescent="0.25">
      <c r="A41" s="16" t="s">
        <v>35</v>
      </c>
      <c r="B41" s="17"/>
      <c r="C41" s="20">
        <v>25838.36</v>
      </c>
    </row>
    <row r="42" spans="1:4" ht="15.75" x14ac:dyDescent="0.25">
      <c r="A42" s="24"/>
      <c r="B42" s="25"/>
      <c r="C42" s="25"/>
    </row>
    <row r="43" spans="1:4" x14ac:dyDescent="0.25">
      <c r="A43" s="23" t="s">
        <v>36</v>
      </c>
      <c r="B43" s="23"/>
      <c r="C43" s="26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C50" s="28"/>
    </row>
    <row r="51" spans="1:3" ht="13.9" customHeight="1" x14ac:dyDescent="0.25"/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C58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2023-03-16T12:37:39Z</dcterms:modified>
</cp:coreProperties>
</file>