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 Калинина д 1." sheetId="37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37" l="1"/>
  <c r="C31" i="37"/>
  <c r="C25" i="37"/>
  <c r="C17" i="37"/>
  <c r="C14" i="37"/>
  <c r="C13" i="37"/>
  <c r="B13" i="37"/>
  <c r="D51" i="37"/>
  <c r="C56" i="37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<sst xmlns="http://schemas.openxmlformats.org/spreadsheetml/2006/main" count="55" uniqueCount="50">
  <si>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</si>
  <si>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</si>
  <si>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</si>
  <si>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</si>
  <si>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</si>
  <si>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</si>
  <si>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</si>
  <si>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</si>
  <si>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</si>
  <si>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</si>
  <si>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</si>
  <si>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</si>
  <si>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</si>
  <si>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</si>
  <si>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</si>
  <si>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</si>
  <si>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</si>
  <si>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</si>
  <si>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</si>
  <si>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</si>
  <si>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</si>
  <si>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</si>
  <si>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</si>
  <si>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</si>
  <si>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</si>
  <si>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</si>
  <si>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</si>
  <si>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</si>
  <si>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</si>
  <si>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</si>
  <si>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</si>
  <si>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</si>
  <si>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</si>
  <si>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</si>
  <si>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</si>
  <si>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</si>
  <si>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</si>
  <si>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</si>
  <si>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</si>
  <si>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</si>
  <si>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</si>
  <si>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</si>
  <si>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</si>
  <si>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</si>
  <si>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</si>
  <si>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</si>
  <si>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</si>
  <si>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1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</si>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</sst>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0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1031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188974.54</v>
      </c>
      <c r="C9" s="20">
        <v>184588.28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193949.62</v>
      </c>
      <c r="C13" s="23">
        <f>SUM(C9:C12)</f>
        <v>189563.36</v>
      </c>
      <c r="D13" s="11"/>
    </row>
    <row r="14" spans="1:5" ht="16.05" customHeight="1" x14ac:dyDescent="0.3">
      <c r="A14" s="21" t="s">
        <v>17</v>
      </c>
      <c r="B14" s="21"/>
      <c r="C14" s="20">
        <f>B13-C13</f>
        <v>4386.2600000000093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72618.11</v>
      </c>
      <c r="D16" s="9"/>
    </row>
    <row r="17" spans="1:5" ht="31.2" x14ac:dyDescent="0.3">
      <c r="A17" s="26" t="s">
        <v>22</v>
      </c>
      <c r="B17" s="26"/>
      <c r="C17" s="23">
        <f>SUM(C18:C24)</f>
        <v>93422.13</v>
      </c>
      <c r="D17" s="11"/>
    </row>
    <row r="18" spans="1:5" x14ac:dyDescent="0.3">
      <c r="A18" s="16" t="s">
        <v>23</v>
      </c>
      <c r="B18" s="16"/>
      <c r="C18" s="19">
        <v>20600.28</v>
      </c>
      <c r="D18" s="12"/>
    </row>
    <row r="19" spans="1:5" x14ac:dyDescent="0.3">
      <c r="A19" s="16" t="s">
        <v>11</v>
      </c>
      <c r="B19" s="16"/>
      <c r="C19" s="19">
        <v>6134.76</v>
      </c>
      <c r="D19" s="12"/>
    </row>
    <row r="20" spans="1:5" x14ac:dyDescent="0.3">
      <c r="A20" s="16" t="s">
        <v>2</v>
      </c>
      <c r="B20" s="16"/>
      <c r="C20" s="20">
        <v>19719.82</v>
      </c>
      <c r="D20" s="12"/>
    </row>
    <row r="21" spans="1:5" x14ac:dyDescent="0.3">
      <c r="A21" s="16" t="s">
        <v>14</v>
      </c>
      <c r="B21" s="16"/>
      <c r="C21" s="20">
        <v>13680</v>
      </c>
      <c r="D21" s="12"/>
    </row>
    <row r="22" spans="1:5" x14ac:dyDescent="0.3">
      <c r="A22" s="16" t="s">
        <v>32</v>
      </c>
      <c r="B22" s="16"/>
      <c r="C22" s="20">
        <v>33287.269999999997</v>
      </c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SUM(C26:C30)</f>
        <v>64111.920000000006</v>
      </c>
      <c r="D25" s="11"/>
    </row>
    <row r="26" spans="1:5" x14ac:dyDescent="0.3">
      <c r="A26" s="16" t="s">
        <v>23</v>
      </c>
      <c r="B26" s="16"/>
      <c r="C26" s="20">
        <v>42580.79</v>
      </c>
      <c r="D26" s="12"/>
    </row>
    <row r="27" spans="1:5" x14ac:dyDescent="0.3">
      <c r="A27" s="16" t="s">
        <v>11</v>
      </c>
      <c r="B27" s="16"/>
      <c r="C27" s="20">
        <v>12727.4</v>
      </c>
      <c r="D27" s="12"/>
    </row>
    <row r="28" spans="1:5" x14ac:dyDescent="0.3">
      <c r="A28" s="16" t="s">
        <v>2</v>
      </c>
      <c r="B28" s="16"/>
      <c r="C28" s="20"/>
      <c r="D28" s="12"/>
      <c r="E28" s="4"/>
    </row>
    <row r="29" spans="1:5" x14ac:dyDescent="0.3">
      <c r="A29" s="16" t="s">
        <v>34</v>
      </c>
      <c r="B29" s="16"/>
      <c r="C29" s="20">
        <v>1248.72</v>
      </c>
      <c r="D29" s="12"/>
    </row>
    <row r="30" spans="1:5" x14ac:dyDescent="0.3">
      <c r="A30" s="16" t="s">
        <v>25</v>
      </c>
      <c r="B30" s="16"/>
      <c r="C30" s="20">
        <v>7555.01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6810.8899999999994</v>
      </c>
      <c r="D38" s="11"/>
    </row>
    <row r="39" spans="1:5" x14ac:dyDescent="0.3">
      <c r="A39" s="16" t="s">
        <v>38</v>
      </c>
      <c r="B39" s="16"/>
      <c r="C39" s="20">
        <v>977.55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2713.85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3119.49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44044.32</v>
      </c>
      <c r="D51" s="11">
        <f>(3.08*8+3.47*4)/12</f>
        <v>3.2100000000000004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208389.26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-18825.900000000001</v>
      </c>
      <c r="D55" s="15"/>
    </row>
    <row r="56" spans="1:5" ht="15.6" x14ac:dyDescent="0.3">
      <c r="A56" s="25" t="s">
        <v>46</v>
      </c>
      <c r="B56" s="38"/>
      <c r="C56" s="24">
        <f>C13+C16-C53</f>
        <v>53792.209999999963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27559055118110237" top="0.23622047244094491" bottom="0.1968503937007874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 д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2025-03-24T13:31:54Z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