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Калинина д 9." sheetId="46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57" i="46" l="1"/>
  <c r="C39" i="46" l="1"/>
  <c r="C32" i="46"/>
  <c r="C25" i="46"/>
  <c r="C17" i="46"/>
  <c r="C14" i="46"/>
  <c r="C13" i="46"/>
  <c r="B13" i="46"/>
  <c r="D52" i="46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<sst xmlns="http://schemas.openxmlformats.org/spreadsheetml/2006/main" count="56" uniqueCount="51">
  <si>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</si>
  <si>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</si>
  <si>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</si>
  <si>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</si>
  <si>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</si>
  <si>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</si>
  <si>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</si>
  <si>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</si>
  <si>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</si>
  <si>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</si>
  <si>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</si>
  <si>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</si>
  <si>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</si>
  <si>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</si>
  <si>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</si>
  <si>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</si>
  <si>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</si>
  <si>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</si>
  <si>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</si>
  <si>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</si>
  <si>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</si>
  <si>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</si>
  <si>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</si>
  <si>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</si>
  <si>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</si>
  <si>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</si>
  <si>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</si>
  <si>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</si>
  <si>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</si>
  <si>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</si>
  <si>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</si>
  <si>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</si>
  <si>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</si>
  <si>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</si>
  <si>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</si>
  <si>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</si>
  <si>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</si>
  <si>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</si>
  <si>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</si>
  <si>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</si>
  <si>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</si>
  <si>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</si>
  <si>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</si>
  <si>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</si>
  <si>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</si>
  <si>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</si>
  <si>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</si>
  <si>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9</t>
  </si>
  <si>
    <t>Герметизация межпанельных швов</t>
  </si>
  <si>
    <t xml:space="preserve"> 2024 г.</t>
  </si>
  <si>
    <t>Сварочные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</si>
</sst>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3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1178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214722.52</v>
      </c>
      <c r="C9" s="20">
        <v>196517.23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5417.44</v>
      </c>
      <c r="C11" s="20">
        <v>5061.1400000000003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225115.03999999998</v>
      </c>
      <c r="C13" s="23">
        <f>SUM(C9:C12)</f>
        <v>206553.45</v>
      </c>
      <c r="D13" s="11"/>
    </row>
    <row r="14" spans="1:5" ht="16.05" customHeight="1" x14ac:dyDescent="0.3">
      <c r="A14" s="21" t="s">
        <v>17</v>
      </c>
      <c r="B14" s="21"/>
      <c r="C14" s="20">
        <f>B13-C13</f>
        <v>18561.589999999967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33428.33</v>
      </c>
      <c r="D16" s="9"/>
    </row>
    <row r="17" spans="1:5" ht="31.2" x14ac:dyDescent="0.3">
      <c r="A17" s="26" t="s">
        <v>22</v>
      </c>
      <c r="B17" s="26"/>
      <c r="C17" s="23">
        <f>SUM(C18:C24)</f>
        <v>127294.70999999999</v>
      </c>
      <c r="D17" s="11"/>
    </row>
    <row r="18" spans="1:5" x14ac:dyDescent="0.3">
      <c r="A18" s="16" t="s">
        <v>23</v>
      </c>
      <c r="B18" s="16"/>
      <c r="C18" s="19">
        <v>23537.47</v>
      </c>
      <c r="D18" s="12"/>
    </row>
    <row r="19" spans="1:5" x14ac:dyDescent="0.3">
      <c r="A19" s="16" t="s">
        <v>11</v>
      </c>
      <c r="B19" s="16"/>
      <c r="C19" s="19">
        <v>7035.35</v>
      </c>
      <c r="D19" s="12"/>
    </row>
    <row r="20" spans="1:5" x14ac:dyDescent="0.3">
      <c r="A20" s="16" t="s">
        <v>2</v>
      </c>
      <c r="B20" s="16"/>
      <c r="C20" s="20">
        <v>11251.67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>
        <v>70080.22</v>
      </c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SUM(C26:C31)</f>
        <v>96853.11</v>
      </c>
      <c r="D25" s="11"/>
    </row>
    <row r="26" spans="1:5" x14ac:dyDescent="0.3">
      <c r="A26" s="16" t="s">
        <v>23</v>
      </c>
      <c r="B26" s="16"/>
      <c r="C26" s="20">
        <v>48651.96</v>
      </c>
      <c r="D26" s="12"/>
    </row>
    <row r="27" spans="1:5" x14ac:dyDescent="0.3">
      <c r="A27" s="16" t="s">
        <v>11</v>
      </c>
      <c r="B27" s="16"/>
      <c r="C27" s="20">
        <v>14517.74</v>
      </c>
      <c r="D27" s="12"/>
    </row>
    <row r="28" spans="1:5" x14ac:dyDescent="0.3">
      <c r="A28" s="16" t="s">
        <v>2</v>
      </c>
      <c r="B28" s="16"/>
      <c r="C28" s="20">
        <v>3581.19</v>
      </c>
      <c r="D28" s="12"/>
      <c r="E28" s="4"/>
    </row>
    <row r="29" spans="1:5" x14ac:dyDescent="0.3">
      <c r="A29" s="16" t="s">
        <v>34</v>
      </c>
      <c r="B29" s="16"/>
      <c r="C29" s="20">
        <v>1913.53</v>
      </c>
      <c r="D29" s="12"/>
    </row>
    <row r="30" spans="1:5" x14ac:dyDescent="0.3">
      <c r="A30" s="16" t="s">
        <v>50</v>
      </c>
      <c r="B30" s="16"/>
      <c r="C30" s="20">
        <v>20000</v>
      </c>
      <c r="D30" s="12"/>
    </row>
    <row r="31" spans="1:5" x14ac:dyDescent="0.3">
      <c r="A31" s="16" t="s">
        <v>25</v>
      </c>
      <c r="B31" s="16"/>
      <c r="C31" s="20">
        <v>8188.69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14008.66</v>
      </c>
      <c r="D39" s="11"/>
    </row>
    <row r="40" spans="1:5" x14ac:dyDescent="0.3">
      <c r="A40" s="16" t="s">
        <v>38</v>
      </c>
      <c r="B40" s="16"/>
      <c r="C40" s="20">
        <v>1116.93</v>
      </c>
      <c r="D40" s="12"/>
    </row>
    <row r="41" spans="1:5" x14ac:dyDescent="0.3">
      <c r="A41" s="21" t="s">
        <v>4</v>
      </c>
      <c r="B41" s="21"/>
      <c r="C41" s="20">
        <v>5345.9</v>
      </c>
      <c r="D41" s="12"/>
    </row>
    <row r="42" spans="1:5" x14ac:dyDescent="0.3">
      <c r="A42" s="21" t="s">
        <v>35</v>
      </c>
      <c r="B42" s="21"/>
      <c r="C42" s="20">
        <v>3981.56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3564.27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50277.04</v>
      </c>
      <c r="D52" s="11">
        <f>(3.08*8+3.47*4)/12</f>
        <v>3.2100000000000004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288433.52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-81880.070000000007</v>
      </c>
      <c r="D56" s="15"/>
    </row>
    <row r="57" spans="1:5" ht="15.6" x14ac:dyDescent="0.3">
      <c r="A57" s="25" t="s">
        <v>46</v>
      </c>
      <c r="B57" s="37"/>
      <c r="C57" s="24">
        <f>C13+C16-C54</f>
        <v>-48451.739999999991</v>
      </c>
      <c r="D57" s="3"/>
    </row>
    <row r="58" spans="1:5" ht="15.6" x14ac:dyDescent="0.3">
      <c r="A58" s="31"/>
      <c r="B58" s="32"/>
      <c r="C58" s="32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ул.Калинина д 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