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0" yWindow="0" windowWidth="23040" windowHeight="9192" tabRatio="903"/>
  </bookViews>
  <sheets>
    <sheet name="пер.Гагаринский д 32" sheetId="10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10" l="1"/>
  <c r="C31" i="10"/>
  <c r="C25" i="10"/>
  <c r="C17" i="10"/>
  <c r="C14" i="10"/>
  <c r="C13" i="10"/>
  <c r="B13" i="10"/>
  <c r="D51" i="10"/>
  <c r="C56" i="10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<sst xmlns="http://schemas.openxmlformats.org/spreadsheetml/2006/main" count="55" uniqueCount="50">
  <si>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</si>
  <si>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</si>
  <si>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</si>
  <si>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</si>
  <si>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</si>
  <si>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</si>
  <si>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</si>
  <si>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</si>
  <si>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</si>
  <si>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</si>
  <si>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</si>
  <si>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</si>
  <si>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</si>
  <si>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</si>
  <si>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</si>
  <si>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</si>
  <si>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</si>
  <si>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</si>
  <si>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</si>
  <si>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</si>
  <si>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</si>
  <si>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</si>
  <si>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</si>
  <si>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</si>
  <si>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</si>
  <si>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</si>
  <si>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</si>
  <si>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</si>
  <si>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</si>
  <si>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</si>
  <si>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</si>
  <si>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</si>
  <si>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</si>
  <si>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</si>
  <si>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</si>
  <si>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</si>
  <si>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</si>
  <si>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</si>
  <si>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</si>
  <si>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</si>
  <si>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</si>
  <si>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</si>
  <si>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</si>
  <si>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</si>
  <si>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</si>
  <si>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</si>
  <si>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</si>
  <si>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пер. Гагаринский 32</t>
  </si>
  <si>
    <t>Герметизация межпанельных швов</t>
  </si>
  <si>
    <t xml:space="preserve">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</si>
</sst>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3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1290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230248.36</v>
      </c>
      <c r="C9" s="20">
        <v>229199.24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0</v>
      </c>
      <c r="C11" s="20">
        <v>0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235223.43999999997</v>
      </c>
      <c r="C13" s="23">
        <f>SUM(C9:C12)</f>
        <v>234174.31999999998</v>
      </c>
      <c r="D13" s="11"/>
    </row>
    <row r="14" spans="1:5" ht="16.05" customHeight="1" x14ac:dyDescent="0.3">
      <c r="A14" s="21" t="s">
        <v>17</v>
      </c>
      <c r="B14" s="21"/>
      <c r="C14" s="20">
        <f>B13-C13</f>
        <v>1049.1199999999953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-14676.53</v>
      </c>
      <c r="D16" s="9"/>
    </row>
    <row r="17" spans="1:5" ht="31.2" x14ac:dyDescent="0.3">
      <c r="A17" s="26" t="s">
        <v>22</v>
      </c>
      <c r="B17" s="26"/>
      <c r="C17" s="23">
        <f>SUM(C18:C24)</f>
        <v>63411.11</v>
      </c>
      <c r="D17" s="11"/>
    </row>
    <row r="18" spans="1:5" x14ac:dyDescent="0.3">
      <c r="A18" s="16" t="s">
        <v>23</v>
      </c>
      <c r="B18" s="16"/>
      <c r="C18" s="19">
        <v>35775.33</v>
      </c>
      <c r="D18" s="12"/>
    </row>
    <row r="19" spans="1:5" x14ac:dyDescent="0.3">
      <c r="A19" s="16" t="s">
        <v>11</v>
      </c>
      <c r="B19" s="16"/>
      <c r="C19" s="19">
        <v>10652.7</v>
      </c>
      <c r="D19" s="12"/>
    </row>
    <row r="20" spans="1:5" x14ac:dyDescent="0.3">
      <c r="A20" s="16" t="s">
        <v>2</v>
      </c>
      <c r="B20" s="16"/>
      <c r="C20" s="20">
        <v>1593.08</v>
      </c>
      <c r="D20" s="12"/>
    </row>
    <row r="21" spans="1:5" x14ac:dyDescent="0.3">
      <c r="A21" s="16" t="s">
        <v>14</v>
      </c>
      <c r="B21" s="16"/>
      <c r="C21" s="20">
        <v>15390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SUM(C26:C30)</f>
        <v>95016.39</v>
      </c>
      <c r="D25" s="11"/>
    </row>
    <row r="26" spans="1:5" x14ac:dyDescent="0.3">
      <c r="A26" s="16" t="s">
        <v>23</v>
      </c>
      <c r="B26" s="16"/>
      <c r="C26" s="20">
        <v>63277.61</v>
      </c>
      <c r="D26" s="12"/>
    </row>
    <row r="27" spans="1:5" x14ac:dyDescent="0.3">
      <c r="A27" s="16" t="s">
        <v>11</v>
      </c>
      <c r="B27" s="16"/>
      <c r="C27" s="20">
        <v>18961.97</v>
      </c>
      <c r="D27" s="12"/>
    </row>
    <row r="28" spans="1:5" x14ac:dyDescent="0.3">
      <c r="A28" s="16" t="s">
        <v>2</v>
      </c>
      <c r="B28" s="16"/>
      <c r="C28" s="20">
        <v>774.11</v>
      </c>
      <c r="D28" s="12"/>
      <c r="E28" s="4"/>
    </row>
    <row r="29" spans="1:5" x14ac:dyDescent="0.3">
      <c r="A29" s="16" t="s">
        <v>34</v>
      </c>
      <c r="B29" s="16"/>
      <c r="C29" s="20">
        <v>889.5</v>
      </c>
      <c r="D29" s="12"/>
    </row>
    <row r="30" spans="1:5" x14ac:dyDescent="0.3">
      <c r="A30" s="16" t="s">
        <v>25</v>
      </c>
      <c r="B30" s="16"/>
      <c r="C30" s="20">
        <v>11113.2</v>
      </c>
      <c r="D30" s="12"/>
    </row>
    <row r="31" spans="1:5" ht="15.6" x14ac:dyDescent="0.3">
      <c r="A31" s="26" t="s">
        <v>26</v>
      </c>
      <c r="B31" s="26"/>
      <c r="C31" s="23">
        <f>SUM(C32:C37)</f>
        <v>2546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v>2546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8521.8799999999992</v>
      </c>
      <c r="D38" s="11"/>
    </row>
    <row r="39" spans="1:5" x14ac:dyDescent="0.3">
      <c r="A39" s="16" t="s">
        <v>38</v>
      </c>
      <c r="B39" s="16"/>
      <c r="C39" s="20">
        <v>1223.1300000000001</v>
      </c>
      <c r="D39" s="12"/>
    </row>
    <row r="40" spans="1:5" x14ac:dyDescent="0.3">
      <c r="A40" s="21" t="s">
        <v>4</v>
      </c>
      <c r="B40" s="21"/>
      <c r="C40" s="20"/>
      <c r="D40" s="12"/>
    </row>
    <row r="41" spans="1:5" x14ac:dyDescent="0.3">
      <c r="A41" s="21" t="s">
        <v>35</v>
      </c>
      <c r="B41" s="21"/>
      <c r="C41" s="20">
        <v>3395.6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3903.15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>
        <v>0</v>
      </c>
      <c r="D46" s="12"/>
    </row>
    <row r="47" spans="1:5" x14ac:dyDescent="0.3">
      <c r="A47" s="21" t="s">
        <v>12</v>
      </c>
      <c r="B47" s="21"/>
      <c r="C47" s="20">
        <v>0</v>
      </c>
      <c r="D47" s="12"/>
    </row>
    <row r="48" spans="1:5" ht="28.2" x14ac:dyDescent="0.3">
      <c r="A48" s="16" t="s">
        <v>18</v>
      </c>
      <c r="B48" s="16"/>
      <c r="C48" s="20">
        <v>0</v>
      </c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54644.4</v>
      </c>
      <c r="D51" s="11">
        <f>(3.06*8+3.45*4)/12</f>
        <v>3.19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224139.78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10034.540000000001</v>
      </c>
      <c r="D55" s="15"/>
    </row>
    <row r="56" spans="1:5" ht="15.6" x14ac:dyDescent="0.3">
      <c r="A56" s="25" t="s">
        <v>46</v>
      </c>
      <c r="B56" s="38"/>
      <c r="C56" s="24">
        <f>C13+C16-C53</f>
        <v>-4641.9900000000198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6692913385826772" right="0.31496062992125984" top="0.27559055118110237" bottom="0.27559055118110237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пер.Гагаринский д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2025-03-24T13:57:15Z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