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Ковтунова Е.Н\Тарифы\Перечни ИВНЯ\Перечни Ивня с 01.09.2025 г\"/>
    </mc:Choice>
  </mc:AlternateContent>
  <bookViews>
    <workbookView xWindow="0" yWindow="0" windowWidth="23040" windowHeight="10632" tabRatio="889"/>
  </bookViews>
  <sheets>
    <sheet name="для договора" sheetId="21" r:id="rId1"/>
  </sheets>
  <calcPr calcId="162913"/>
</workbook>
</file>

<file path=xl/calcChain.xml><?xml version="1.0" encoding="utf-8"?>
<calcChain xmlns="http://schemas.openxmlformats.org/spreadsheetml/2006/main">
  <c r="F46" i="21" l="1"/>
  <c r="F47" i="21"/>
  <c r="F49" i="21"/>
  <c r="F50" i="21"/>
  <c r="F51" i="21"/>
  <c r="F52" i="21"/>
  <c r="F53" i="21"/>
  <c r="F54" i="21"/>
  <c r="F55" i="21"/>
  <c r="F57" i="21"/>
  <c r="F58" i="21"/>
  <c r="F59" i="21"/>
  <c r="F61" i="21"/>
  <c r="F62" i="21"/>
  <c r="F63" i="21"/>
  <c r="F64" i="21"/>
  <c r="F65" i="21"/>
  <c r="F66" i="21"/>
  <c r="F44" i="21"/>
  <c r="F24" i="21"/>
  <c r="F23" i="21"/>
  <c r="F11" i="21"/>
  <c r="F6" i="21"/>
  <c r="E66" i="21" l="1"/>
  <c r="D66" i="21" l="1"/>
  <c r="E67" i="21" s="1"/>
  <c r="D67" i="21" s="1"/>
  <c r="E68" i="21" l="1"/>
</calcChain>
</file>

<file path=xl/sharedStrings.xml><?xml version="1.0" encoding="utf-8"?>
<sst xmlns="http://schemas.openxmlformats.org/spreadsheetml/2006/main" count="171" uniqueCount="144">
  <si>
    <t>Уборка лестничных клеток</t>
  </si>
  <si>
    <t>Итого</t>
  </si>
  <si>
    <t>Очистка кровли от мусора и грязи</t>
  </si>
  <si>
    <t>Устранение засоров внутренних канализационных трубопроводов</t>
  </si>
  <si>
    <t>Ремонт электрощитов</t>
  </si>
  <si>
    <t>По мере необходимости</t>
  </si>
  <si>
    <t>1 раз в год</t>
  </si>
  <si>
    <t>Техническое обслуживание внутридомовых инженерных сетей и МОП</t>
  </si>
  <si>
    <t>№</t>
  </si>
  <si>
    <t>Вид работ</t>
  </si>
  <si>
    <t>Периодичность</t>
  </si>
  <si>
    <t>Годовая плата (рублей)</t>
  </si>
  <si>
    <t>2 раза в год</t>
  </si>
  <si>
    <t>2.1.</t>
  </si>
  <si>
    <t>2.2.</t>
  </si>
  <si>
    <t>2.3.</t>
  </si>
  <si>
    <t>Постоянно</t>
  </si>
  <si>
    <t>3.1.</t>
  </si>
  <si>
    <t>4.1.</t>
  </si>
  <si>
    <t>4.2.</t>
  </si>
  <si>
    <t>Аварийное обслуживание</t>
  </si>
  <si>
    <t>4.3.</t>
  </si>
  <si>
    <t>4.4.</t>
  </si>
  <si>
    <t>Ремонт ВРУ</t>
  </si>
  <si>
    <t>Непредвиденные работы по текущему ремонту общего имущества жилого дома</t>
  </si>
  <si>
    <t>Профосмотры конструктивных элементов, в том числе:</t>
  </si>
  <si>
    <t>3.1.1.</t>
  </si>
  <si>
    <t>Общие и частичные осмотры конструктивных элементов</t>
  </si>
  <si>
    <t>3.2.</t>
  </si>
  <si>
    <t>Ремонт конструктивных элементов</t>
  </si>
  <si>
    <t>3.2.1.</t>
  </si>
  <si>
    <t>3.2.2.</t>
  </si>
  <si>
    <t>3.3.</t>
  </si>
  <si>
    <t>Техническое обслуживание конструктивных элементов</t>
  </si>
  <si>
    <t>Подготовка к сезонной эксплуатации</t>
  </si>
  <si>
    <t>Общие и частичные осмотры и обследования</t>
  </si>
  <si>
    <t>4.</t>
  </si>
  <si>
    <t>Мелкий ремонт</t>
  </si>
  <si>
    <t>2 раз в год</t>
  </si>
  <si>
    <t>1 раз в месяц</t>
  </si>
  <si>
    <t>Затраты на охрану труда работников РЭС</t>
  </si>
  <si>
    <t>6 раз год</t>
  </si>
  <si>
    <t>4 раза в год</t>
  </si>
  <si>
    <t>По мере необходимости, но не менее 2-х раз в год</t>
  </si>
  <si>
    <t>Общие и частичные осмотры кровельных покрытий</t>
  </si>
  <si>
    <t>Работы по техническому обслуживанию и ремонту внутридомового инженерного оборудования и МОП</t>
  </si>
  <si>
    <t>Установка недостающих, частично разбитых и укрепление слабо укрепленных стекол в дверных и оконных заполнениях</t>
  </si>
  <si>
    <t>Укрепление и регулировка доводчиков</t>
  </si>
  <si>
    <t>Установка или укрепление ручек и шпингалетов на оконных и дверных заполнениях</t>
  </si>
  <si>
    <t>Смена или ремонт отмостки</t>
  </si>
  <si>
    <t>Восстановление поврежденных участков штукатурки и облицовки</t>
  </si>
  <si>
    <t>Смазывание замков тех. помещений</t>
  </si>
  <si>
    <t>Очистка тех. этажей от мусора со сбором его в тару и отноской в установленное место</t>
  </si>
  <si>
    <t>Общие и частичные осмотры линий электрических сетей, арматуры, электрооборудования на лестничных площадках, снятие показаний потребленных коммунальных ресурсов</t>
  </si>
  <si>
    <t>12 раз в год</t>
  </si>
  <si>
    <t>Затраты по управление домом</t>
  </si>
  <si>
    <t>5 раз в неделю</t>
  </si>
  <si>
    <r>
      <t>Площадь, м</t>
    </r>
    <r>
      <rPr>
        <vertAlign val="superscript"/>
        <sz val="9"/>
        <rFont val="Arial Cyr"/>
        <charset val="204"/>
      </rPr>
      <t>2</t>
    </r>
  </si>
  <si>
    <t>Техобслуживание вводных и внутренних газопроводов</t>
  </si>
  <si>
    <t>по графику</t>
  </si>
  <si>
    <t>Прочие расходы</t>
  </si>
  <si>
    <t>Мытье окон и дверей</t>
  </si>
  <si>
    <t>Влажная протирка элементов лестничных клеток (стены,почтовые ящики,отопительные приборы и пр.)</t>
  </si>
  <si>
    <t xml:space="preserve">Влажное подметание лестничных площадок и маршей </t>
  </si>
  <si>
    <t xml:space="preserve">Мытье лестничных площадок и маршей </t>
  </si>
  <si>
    <t>Ремонт кровельного покрытия и устранение течи</t>
  </si>
  <si>
    <t>Закрытие люков и входов на чердак</t>
  </si>
  <si>
    <t>Содержание автотранспорта</t>
  </si>
  <si>
    <t>Укрепление козырьков</t>
  </si>
  <si>
    <t>Закрытие подвальных и чердачных дверей на замки</t>
  </si>
  <si>
    <t>Смазывание петель подъездных дверей</t>
  </si>
  <si>
    <t>Проверка и прочистка дымоходов и вентканалов</t>
  </si>
  <si>
    <t>Услуги по обработке расчетов с населением</t>
  </si>
  <si>
    <t>Общие и частичные осмотры общедомовой системы водоснабжения и водоотведения в технических помещениях</t>
  </si>
  <si>
    <t>2.1.1.</t>
  </si>
  <si>
    <t>2.2.2.</t>
  </si>
  <si>
    <t>2.2.1.</t>
  </si>
  <si>
    <t>2.2.3.</t>
  </si>
  <si>
    <t>2.3.1.</t>
  </si>
  <si>
    <t>2.3.2.</t>
  </si>
  <si>
    <t>2.3.3.</t>
  </si>
  <si>
    <t>2.3.4.</t>
  </si>
  <si>
    <t>2.3.5.</t>
  </si>
  <si>
    <t>2.3.6.</t>
  </si>
  <si>
    <t>2.3.8.</t>
  </si>
  <si>
    <t>III.  Техническое обслуживание и ремонт внутридомового инженерного оборудования и МОП</t>
  </si>
  <si>
    <t>3.3.1.</t>
  </si>
  <si>
    <t>3.3.2.</t>
  </si>
  <si>
    <t>3.3.4.</t>
  </si>
  <si>
    <t>3.3.5.</t>
  </si>
  <si>
    <t>3.3.6.</t>
  </si>
  <si>
    <t>3.3.7.</t>
  </si>
  <si>
    <t>3.3.8.</t>
  </si>
  <si>
    <t>3.4.</t>
  </si>
  <si>
    <t>3.4.1.</t>
  </si>
  <si>
    <t>3.4.2.</t>
  </si>
  <si>
    <t>3.4.3.</t>
  </si>
  <si>
    <t>4.5.</t>
  </si>
  <si>
    <t>I.  Санитарное содержание МОП</t>
  </si>
  <si>
    <t>1.1</t>
  </si>
  <si>
    <t>1.1.1.</t>
  </si>
  <si>
    <t>1.1.2.</t>
  </si>
  <si>
    <t>1.1.3.</t>
  </si>
  <si>
    <t>1.1.4.</t>
  </si>
  <si>
    <t>Холодный период</t>
  </si>
  <si>
    <t>Подметание свежевыпавшего снега толщиной до 2 см</t>
  </si>
  <si>
    <t>1 раз в сутки в дни снегопада</t>
  </si>
  <si>
    <t>Сдвигание свежевыпавшего снега толщиной слоя свыше 2 см</t>
  </si>
  <si>
    <t>Через 3 часа во время снегопада</t>
  </si>
  <si>
    <t>Посыпка территории песком или смесью песка с хлоридами</t>
  </si>
  <si>
    <t>2 раза в сутки во время гололеда</t>
  </si>
  <si>
    <t>Очистка территорий от снега наносного происхождения (или подметание территорий, свободных от снежного покрова)</t>
  </si>
  <si>
    <t>1 раз в двое суток в дни снегопада</t>
  </si>
  <si>
    <t>Очистка территорий от наледи и льда</t>
  </si>
  <si>
    <t>1 раз в 3 суток во время гололеда</t>
  </si>
  <si>
    <t>Теплый период</t>
  </si>
  <si>
    <t>Подметание территории в дни без осадков</t>
  </si>
  <si>
    <t>1 раз в 2-е суток</t>
  </si>
  <si>
    <t>Подметание территорий в дни с осадками до 2 см</t>
  </si>
  <si>
    <t>1 раз в 2-е суток (70% территорий)</t>
  </si>
  <si>
    <t>Подметание территорий в дни с осадками свыше 2 см</t>
  </si>
  <si>
    <t>1 раз в 2-е суток (50% территорий)</t>
  </si>
  <si>
    <t xml:space="preserve">Уборка газонов </t>
  </si>
  <si>
    <t xml:space="preserve"> Уборка придомовой территории</t>
  </si>
  <si>
    <t>1.2</t>
  </si>
  <si>
    <t>Материальные затраты</t>
  </si>
  <si>
    <t>1.2.1.</t>
  </si>
  <si>
    <t>1.2.2.</t>
  </si>
  <si>
    <t>1.2.3.</t>
  </si>
  <si>
    <t>1.2.4.</t>
  </si>
  <si>
    <t>1.2.5.</t>
  </si>
  <si>
    <t>1.2.6.</t>
  </si>
  <si>
    <t>1.2.7.</t>
  </si>
  <si>
    <t>1.2.8.</t>
  </si>
  <si>
    <t>1.2.9.</t>
  </si>
  <si>
    <t>1.3.</t>
  </si>
  <si>
    <t xml:space="preserve">II. Работы по ремонту и обслуживанию конструктивных элементов </t>
  </si>
  <si>
    <t>Удаление с крыш снега и наледи</t>
  </si>
  <si>
    <t>ПЕРЕЧЕНЬ
обязательных работ и услуг по содержанию и ремонту общего имущества собственников помещений в многоквартирном доме расположенном по адресу: п. Ивня, ул. Мира. 3</t>
  </si>
  <si>
    <t>2.3.7.</t>
  </si>
  <si>
    <t xml:space="preserve">Ремонт и тех.обслуживание задвижек ХВС </t>
  </si>
  <si>
    <t>Ревизия вентилей</t>
  </si>
  <si>
    <t>Тариф с 01.09.2024 г, рост на 7%</t>
  </si>
  <si>
    <t>Тариф с 01.09.2025 г, рост на 9,11%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</si>
</sst>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9"/>
      <name val="Arial Cyr"/>
      <charset val="204"/>
    </font>
    <font>
      <b/>
      <sz val="9"/>
      <name val="Arial Cyr"/>
      <charset val="204"/>
    </font>
    <font>
      <vertAlign val="superscript"/>
      <sz val="9"/>
      <name val="Arial Cyr"/>
      <charset val="204"/>
    </font>
    <font>
      <sz val="9"/>
      <color indexed="8"/>
      <name val="Arial"/>
      <family val="2"/>
      <charset val="204"/>
    </font>
    <font>
      <b/>
      <i/>
      <sz val="9"/>
      <name val="Arial Cyr"/>
      <charset val="204"/>
    </font>
    <font>
      <sz val="9"/>
      <name val="Arial Cyr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name val="Arial Cyr"/>
      <charset val="204"/>
    </font>
    <font>
      <b/>
      <sz val="10"/>
      <name val="Times New Roman CYR"/>
    </font>
    <font>
      <b/>
      <sz val="10"/>
      <name val="Arial"/>
      <family val="2"/>
      <charset val="204"/>
    </font>
    <font>
      <b/>
      <sz val="10"/>
      <name val="Times New Roman CYR"/>
      <family val="1"/>
      <charset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6" fillId="0" borderId="0" applyFill="0" applyAlignment="0" applyProtection="0">
      <alignment horizontal="left" vertical="center" wrapText="1"/>
    </xf>
    <xf numFmtId="0" fontId="1" fillId="0" borderId="0"/>
    <xf numFmtId="9" fontId="6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0" fillId="0" borderId="0" xfId="0" applyAlignment="1">
      <alignment horizontal="center" wrapText="1"/>
    </xf>
    <xf numFmtId="0" fontId="0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vertical="center" wrapText="1"/>
    </xf>
    <xf numFmtId="49" fontId="4" fillId="0" borderId="5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4" fontId="10" fillId="0" borderId="9" xfId="0" applyNumberFormat="1" applyFont="1" applyBorder="1" applyAlignment="1">
      <alignment vertical="center"/>
    </xf>
    <xf numFmtId="4" fontId="10" fillId="0" borderId="10" xfId="0" applyNumberFormat="1" applyFont="1" applyFill="1" applyBorder="1" applyAlignment="1">
      <alignment vertical="center"/>
    </xf>
    <xf numFmtId="0" fontId="0" fillId="0" borderId="1" xfId="0" applyBorder="1"/>
    <xf numFmtId="4" fontId="10" fillId="0" borderId="1" xfId="0" applyNumberFormat="1" applyFont="1" applyBorder="1" applyAlignment="1">
      <alignment vertical="center"/>
    </xf>
    <xf numFmtId="0" fontId="0" fillId="0" borderId="1" xfId="0" applyFont="1" applyBorder="1"/>
    <xf numFmtId="4" fontId="0" fillId="0" borderId="0" xfId="0" applyNumberFormat="1"/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4" fontId="10" fillId="0" borderId="12" xfId="0" applyNumberFormat="1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vertical="center" wrapText="1"/>
    </xf>
    <xf numFmtId="0" fontId="0" fillId="0" borderId="14" xfId="0" applyBorder="1"/>
    <xf numFmtId="49" fontId="4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14" fontId="3" fillId="0" borderId="1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16" fontId="3" fillId="0" borderId="16" xfId="0" applyNumberFormat="1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0" fillId="0" borderId="19" xfId="0" applyBorder="1"/>
    <xf numFmtId="0" fontId="0" fillId="0" borderId="5" xfId="0" applyBorder="1"/>
    <xf numFmtId="4" fontId="10" fillId="0" borderId="5" xfId="0" applyNumberFormat="1" applyFont="1" applyBorder="1" applyAlignment="1">
      <alignment vertical="center"/>
    </xf>
    <xf numFmtId="0" fontId="0" fillId="0" borderId="5" xfId="0" applyFont="1" applyBorder="1"/>
    <xf numFmtId="4" fontId="10" fillId="0" borderId="11" xfId="0" applyNumberFormat="1" applyFont="1" applyBorder="1" applyAlignment="1">
      <alignment vertical="center"/>
    </xf>
    <xf numFmtId="4" fontId="10" fillId="0" borderId="20" xfId="0" applyNumberFormat="1" applyFont="1" applyBorder="1" applyAlignment="1">
      <alignment vertical="center"/>
    </xf>
    <xf numFmtId="4" fontId="9" fillId="0" borderId="21" xfId="0" applyNumberFormat="1" applyFont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4" fontId="13" fillId="0" borderId="23" xfId="0" applyNumberFormat="1" applyFont="1" applyBorder="1" applyAlignment="1">
      <alignment horizontal="center" vertical="center" wrapText="1"/>
    </xf>
    <xf numFmtId="2" fontId="0" fillId="0" borderId="1" xfId="0" applyNumberFormat="1" applyBorder="1"/>
    <xf numFmtId="2" fontId="0" fillId="0" borderId="1" xfId="0" applyNumberFormat="1" applyFont="1" applyBorder="1"/>
    <xf numFmtId="2" fontId="0" fillId="0" borderId="0" xfId="0" applyNumberFormat="1"/>
  </cellXfs>
  <cellStyles count="4">
    <cellStyle name="Обычный" xfId="0" builtinId="0"/>
    <cellStyle name="Обычный 2" xfId="2"/>
    <cellStyle name="Обычный 3" xfId="1"/>
    <cellStyle name="Процент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tabSelected="1" zoomScale="117" zoomScaleNormal="117" workbookViewId="0">
      <selection activeCell="G70" sqref="G70"/>
    </sheetView>
  </sheetViews>
  <sheetFormatPr defaultRowHeight="13.2"/>
  <cols>
    <col min="1" max="1" width="8.77734375" style="20" bestFit="1" customWidth="1"/>
    <col min="2" max="2" width="56.44140625" customWidth="1"/>
    <col min="3" max="3" width="16" customWidth="1"/>
    <col min="4" max="4" width="12.109375" hidden="1" customWidth="1"/>
    <col min="5" max="5" width="12.77734375" hidden="1" customWidth="1"/>
    <col min="6" max="6" width="10.33203125" customWidth="1"/>
    <col min="7" max="7" width="11.5546875" customWidth="1"/>
    <col min="243" max="243" width="5" customWidth="1"/>
    <col min="244" max="244" width="20.88671875" customWidth="1"/>
    <col min="245" max="245" width="15.6640625" customWidth="1"/>
    <col min="246" max="246" width="10.109375" customWidth="1"/>
  </cols>
  <sheetData>
    <row r="1" spans="1:7" ht="54" customHeight="1">
      <c r="A1" s="52" t="s">
        <v>138</v>
      </c>
      <c r="B1" s="52"/>
      <c r="C1" s="52"/>
    </row>
    <row r="2" spans="1:7" ht="13.8" thickBot="1"/>
    <row r="3" spans="1:7" s="2" customFormat="1" ht="53.4" thickBot="1">
      <c r="A3" s="43" t="s">
        <v>8</v>
      </c>
      <c r="B3" s="44" t="s">
        <v>9</v>
      </c>
      <c r="C3" s="44" t="s">
        <v>10</v>
      </c>
      <c r="D3" s="45" t="s">
        <v>11</v>
      </c>
      <c r="E3" s="46" t="s">
        <v>142</v>
      </c>
      <c r="F3" s="60" t="s">
        <v>11</v>
      </c>
      <c r="G3" s="61" t="s">
        <v>143</v>
      </c>
    </row>
    <row r="4" spans="1:7">
      <c r="A4" s="31"/>
      <c r="B4" s="32" t="s">
        <v>57</v>
      </c>
      <c r="C4" s="32">
        <v>394.3</v>
      </c>
      <c r="D4" s="33"/>
      <c r="E4" s="53"/>
      <c r="F4" s="23"/>
      <c r="G4" s="23"/>
    </row>
    <row r="5" spans="1:7" ht="12.75" customHeight="1">
      <c r="A5" s="47" t="s">
        <v>98</v>
      </c>
      <c r="B5" s="48"/>
      <c r="C5" s="48"/>
      <c r="D5" s="23"/>
      <c r="E5" s="54"/>
      <c r="F5" s="23"/>
      <c r="G5" s="23"/>
    </row>
    <row r="6" spans="1:7">
      <c r="A6" s="34" t="s">
        <v>99</v>
      </c>
      <c r="B6" s="11" t="s">
        <v>0</v>
      </c>
      <c r="C6" s="11"/>
      <c r="D6" s="24">
        <v>17189.664327359998</v>
      </c>
      <c r="E6" s="55">
        <v>3.6329495999999999</v>
      </c>
      <c r="F6" s="62">
        <f>G6*C$4*12</f>
        <v>18737.136000000002</v>
      </c>
      <c r="G6" s="62">
        <v>3.96</v>
      </c>
    </row>
    <row r="7" spans="1:7">
      <c r="A7" s="35" t="s">
        <v>100</v>
      </c>
      <c r="B7" s="7" t="s">
        <v>63</v>
      </c>
      <c r="C7" s="4" t="s">
        <v>56</v>
      </c>
      <c r="D7" s="23"/>
      <c r="E7" s="54"/>
      <c r="F7" s="23"/>
      <c r="G7" s="23"/>
    </row>
    <row r="8" spans="1:7">
      <c r="A8" s="35" t="s">
        <v>101</v>
      </c>
      <c r="B8" s="7" t="s">
        <v>64</v>
      </c>
      <c r="C8" s="4" t="s">
        <v>39</v>
      </c>
      <c r="D8" s="25"/>
      <c r="E8" s="56"/>
      <c r="F8" s="23"/>
      <c r="G8" s="23"/>
    </row>
    <row r="9" spans="1:7">
      <c r="A9" s="35" t="s">
        <v>102</v>
      </c>
      <c r="B9" s="7" t="s">
        <v>61</v>
      </c>
      <c r="C9" s="4" t="s">
        <v>12</v>
      </c>
      <c r="D9" s="23"/>
      <c r="E9" s="54"/>
      <c r="F9" s="23"/>
      <c r="G9" s="23"/>
    </row>
    <row r="10" spans="1:7" ht="23.4">
      <c r="A10" s="35" t="s">
        <v>103</v>
      </c>
      <c r="B10" s="7" t="s">
        <v>62</v>
      </c>
      <c r="C10" s="4" t="s">
        <v>12</v>
      </c>
      <c r="D10" s="23"/>
      <c r="E10" s="54"/>
      <c r="F10" s="23"/>
      <c r="G10" s="23"/>
    </row>
    <row r="11" spans="1:7" ht="12.6" customHeight="1">
      <c r="A11" s="36" t="s">
        <v>124</v>
      </c>
      <c r="B11" s="16" t="s">
        <v>123</v>
      </c>
      <c r="C11" s="15"/>
      <c r="D11" s="24">
        <v>30267.515260799992</v>
      </c>
      <c r="E11" s="55">
        <v>6.3968879999999988</v>
      </c>
      <c r="F11" s="62">
        <f>G11*C$4*12</f>
        <v>33026.568000000007</v>
      </c>
      <c r="G11" s="62">
        <v>6.98</v>
      </c>
    </row>
    <row r="12" spans="1:7">
      <c r="A12" s="37"/>
      <c r="B12" s="18" t="s">
        <v>104</v>
      </c>
      <c r="C12" s="5"/>
      <c r="D12" s="23"/>
      <c r="E12" s="54"/>
      <c r="F12" s="23"/>
      <c r="G12" s="23"/>
    </row>
    <row r="13" spans="1:7" ht="22.8">
      <c r="A13" s="38" t="s">
        <v>126</v>
      </c>
      <c r="B13" s="5" t="s">
        <v>105</v>
      </c>
      <c r="C13" s="6" t="s">
        <v>106</v>
      </c>
      <c r="D13" s="23"/>
      <c r="E13" s="54"/>
      <c r="F13" s="23"/>
      <c r="G13" s="23"/>
    </row>
    <row r="14" spans="1:7" ht="22.8">
      <c r="A14" s="37" t="s">
        <v>127</v>
      </c>
      <c r="B14" s="5" t="s">
        <v>107</v>
      </c>
      <c r="C14" s="6" t="s">
        <v>108</v>
      </c>
      <c r="D14" s="23"/>
      <c r="E14" s="54"/>
      <c r="F14" s="23"/>
      <c r="G14" s="23"/>
    </row>
    <row r="15" spans="1:7" ht="22.8">
      <c r="A15" s="37" t="s">
        <v>128</v>
      </c>
      <c r="B15" s="5" t="s">
        <v>109</v>
      </c>
      <c r="C15" s="6" t="s">
        <v>110</v>
      </c>
      <c r="D15" s="23"/>
      <c r="E15" s="54"/>
      <c r="F15" s="23"/>
      <c r="G15" s="23"/>
    </row>
    <row r="16" spans="1:7" ht="22.8">
      <c r="A16" s="37" t="s">
        <v>129</v>
      </c>
      <c r="B16" s="5" t="s">
        <v>111</v>
      </c>
      <c r="C16" s="6" t="s">
        <v>112</v>
      </c>
      <c r="D16" s="23"/>
      <c r="E16" s="54"/>
      <c r="F16" s="23"/>
      <c r="G16" s="23"/>
    </row>
    <row r="17" spans="1:7" ht="22.8">
      <c r="A17" s="37" t="s">
        <v>130</v>
      </c>
      <c r="B17" s="5" t="s">
        <v>113</v>
      </c>
      <c r="C17" s="6" t="s">
        <v>114</v>
      </c>
      <c r="D17" s="23"/>
      <c r="E17" s="54"/>
      <c r="F17" s="23"/>
      <c r="G17" s="23"/>
    </row>
    <row r="18" spans="1:7">
      <c r="A18" s="37"/>
      <c r="B18" s="18" t="s">
        <v>115</v>
      </c>
      <c r="C18" s="6"/>
      <c r="D18" s="23"/>
      <c r="E18" s="54"/>
      <c r="F18" s="23"/>
      <c r="G18" s="23"/>
    </row>
    <row r="19" spans="1:7">
      <c r="A19" s="37" t="s">
        <v>131</v>
      </c>
      <c r="B19" s="5" t="s">
        <v>116</v>
      </c>
      <c r="C19" s="6" t="s">
        <v>117</v>
      </c>
      <c r="D19" s="23"/>
      <c r="E19" s="54"/>
      <c r="F19" s="23"/>
      <c r="G19" s="23"/>
    </row>
    <row r="20" spans="1:7" ht="22.8">
      <c r="A20" s="37" t="s">
        <v>132</v>
      </c>
      <c r="B20" s="5" t="s">
        <v>118</v>
      </c>
      <c r="C20" s="6" t="s">
        <v>119</v>
      </c>
      <c r="D20" s="23"/>
      <c r="E20" s="54"/>
      <c r="F20" s="23"/>
      <c r="G20" s="23"/>
    </row>
    <row r="21" spans="1:7" ht="22.8">
      <c r="A21" s="37" t="s">
        <v>133</v>
      </c>
      <c r="B21" s="5" t="s">
        <v>120</v>
      </c>
      <c r="C21" s="6" t="s">
        <v>121</v>
      </c>
      <c r="D21" s="23"/>
      <c r="E21" s="54"/>
      <c r="F21" s="23"/>
      <c r="G21" s="23"/>
    </row>
    <row r="22" spans="1:7">
      <c r="A22" s="37" t="s">
        <v>134</v>
      </c>
      <c r="B22" s="5" t="s">
        <v>122</v>
      </c>
      <c r="C22" s="6" t="s">
        <v>117</v>
      </c>
      <c r="D22" s="23"/>
      <c r="E22" s="54"/>
      <c r="F22" s="23"/>
      <c r="G22" s="23"/>
    </row>
    <row r="23" spans="1:7" ht="12.75" customHeight="1">
      <c r="A23" s="39" t="s">
        <v>135</v>
      </c>
      <c r="B23" s="17" t="s">
        <v>125</v>
      </c>
      <c r="C23" s="12" t="s">
        <v>16</v>
      </c>
      <c r="D23" s="24">
        <v>3997.5963551999994</v>
      </c>
      <c r="E23" s="55">
        <v>0.84487199999999985</v>
      </c>
      <c r="F23" s="62">
        <f>G23*C$4*12</f>
        <v>4353.0720000000001</v>
      </c>
      <c r="G23" s="62">
        <v>0.92</v>
      </c>
    </row>
    <row r="24" spans="1:7" ht="22.2" customHeight="1">
      <c r="A24" s="34"/>
      <c r="B24" s="11" t="s">
        <v>136</v>
      </c>
      <c r="C24" s="11"/>
      <c r="D24" s="21">
        <v>36321.018312960005</v>
      </c>
      <c r="E24" s="57">
        <v>7.6762656000000007</v>
      </c>
      <c r="F24" s="62">
        <f>G24*C$4*12</f>
        <v>39650.808000000005</v>
      </c>
      <c r="G24" s="62">
        <v>8.3800000000000008</v>
      </c>
    </row>
    <row r="25" spans="1:7">
      <c r="A25" s="34" t="s">
        <v>13</v>
      </c>
      <c r="B25" s="11" t="s">
        <v>25</v>
      </c>
      <c r="C25" s="11"/>
      <c r="D25" s="23"/>
      <c r="E25" s="54"/>
      <c r="F25" s="23"/>
      <c r="G25" s="23"/>
    </row>
    <row r="26" spans="1:7" s="3" customFormat="1">
      <c r="A26" s="40" t="s">
        <v>74</v>
      </c>
      <c r="B26" s="9" t="s">
        <v>44</v>
      </c>
      <c r="C26" s="8" t="s">
        <v>41</v>
      </c>
      <c r="D26" s="25"/>
      <c r="E26" s="56"/>
      <c r="F26" s="25"/>
      <c r="G26" s="25"/>
    </row>
    <row r="27" spans="1:7" s="3" customFormat="1">
      <c r="A27" s="40" t="s">
        <v>75</v>
      </c>
      <c r="B27" s="9" t="s">
        <v>27</v>
      </c>
      <c r="C27" s="8" t="s">
        <v>38</v>
      </c>
      <c r="D27" s="25"/>
      <c r="E27" s="56"/>
      <c r="F27" s="25"/>
      <c r="G27" s="25"/>
    </row>
    <row r="28" spans="1:7">
      <c r="A28" s="34" t="s">
        <v>14</v>
      </c>
      <c r="B28" s="11" t="s">
        <v>29</v>
      </c>
      <c r="C28" s="11"/>
      <c r="D28" s="23"/>
      <c r="E28" s="54"/>
      <c r="F28" s="23"/>
      <c r="G28" s="23"/>
    </row>
    <row r="29" spans="1:7" s="3" customFormat="1" ht="22.8">
      <c r="A29" s="40" t="s">
        <v>76</v>
      </c>
      <c r="B29" s="9" t="s">
        <v>50</v>
      </c>
      <c r="C29" s="8" t="s">
        <v>5</v>
      </c>
      <c r="D29" s="25"/>
      <c r="E29" s="56"/>
      <c r="F29" s="25"/>
      <c r="G29" s="25"/>
    </row>
    <row r="30" spans="1:7" s="3" customFormat="1" ht="22.8">
      <c r="A30" s="40" t="s">
        <v>75</v>
      </c>
      <c r="B30" s="9" t="s">
        <v>49</v>
      </c>
      <c r="C30" s="8" t="s">
        <v>5</v>
      </c>
      <c r="D30" s="25"/>
      <c r="E30" s="56"/>
      <c r="F30" s="25"/>
      <c r="G30" s="25"/>
    </row>
    <row r="31" spans="1:7" s="3" customFormat="1" ht="22.8">
      <c r="A31" s="40" t="s">
        <v>77</v>
      </c>
      <c r="B31" s="9" t="s">
        <v>65</v>
      </c>
      <c r="C31" s="8" t="s">
        <v>5</v>
      </c>
      <c r="D31" s="25"/>
      <c r="E31" s="56"/>
      <c r="F31" s="25"/>
      <c r="G31" s="25"/>
    </row>
    <row r="32" spans="1:7">
      <c r="A32" s="34" t="s">
        <v>15</v>
      </c>
      <c r="B32" s="11" t="s">
        <v>33</v>
      </c>
      <c r="C32" s="11"/>
      <c r="D32" s="23"/>
      <c r="E32" s="54"/>
      <c r="F32" s="23"/>
      <c r="G32" s="23"/>
    </row>
    <row r="33" spans="1:7" s="3" customFormat="1">
      <c r="A33" s="40" t="s">
        <v>78</v>
      </c>
      <c r="B33" s="9" t="s">
        <v>68</v>
      </c>
      <c r="C33" s="8" t="s">
        <v>6</v>
      </c>
      <c r="D33" s="25"/>
      <c r="E33" s="56"/>
      <c r="F33" s="25"/>
      <c r="G33" s="25"/>
    </row>
    <row r="34" spans="1:7" s="3" customFormat="1" ht="22.8">
      <c r="A34" s="40" t="s">
        <v>79</v>
      </c>
      <c r="B34" s="9" t="s">
        <v>66</v>
      </c>
      <c r="C34" s="8" t="s">
        <v>5</v>
      </c>
      <c r="D34" s="25"/>
      <c r="E34" s="56"/>
      <c r="F34" s="25"/>
      <c r="G34" s="25"/>
    </row>
    <row r="35" spans="1:7" s="3" customFormat="1" ht="22.8">
      <c r="A35" s="40" t="s">
        <v>80</v>
      </c>
      <c r="B35" s="9" t="s">
        <v>46</v>
      </c>
      <c r="C35" s="8" t="s">
        <v>5</v>
      </c>
      <c r="D35" s="25"/>
      <c r="E35" s="56"/>
      <c r="F35" s="25"/>
      <c r="G35" s="25"/>
    </row>
    <row r="36" spans="1:7" s="3" customFormat="1" ht="22.8">
      <c r="A36" s="40" t="s">
        <v>81</v>
      </c>
      <c r="B36" s="9" t="s">
        <v>48</v>
      </c>
      <c r="C36" s="8" t="s">
        <v>5</v>
      </c>
      <c r="D36" s="25"/>
      <c r="E36" s="56"/>
      <c r="F36" s="25"/>
      <c r="G36" s="25"/>
    </row>
    <row r="37" spans="1:7" s="3" customFormat="1" ht="22.8">
      <c r="A37" s="40" t="s">
        <v>82</v>
      </c>
      <c r="B37" s="9" t="s">
        <v>69</v>
      </c>
      <c r="C37" s="8" t="s">
        <v>5</v>
      </c>
      <c r="D37" s="25"/>
      <c r="E37" s="56"/>
      <c r="F37" s="25"/>
      <c r="G37" s="25"/>
    </row>
    <row r="38" spans="1:7" s="3" customFormat="1">
      <c r="A38" s="40" t="s">
        <v>83</v>
      </c>
      <c r="B38" s="9" t="s">
        <v>70</v>
      </c>
      <c r="C38" s="8" t="s">
        <v>12</v>
      </c>
      <c r="D38" s="25"/>
      <c r="E38" s="56"/>
      <c r="F38" s="25"/>
      <c r="G38" s="25"/>
    </row>
    <row r="39" spans="1:7" s="3" customFormat="1">
      <c r="A39" s="40" t="s">
        <v>139</v>
      </c>
      <c r="B39" s="9" t="s">
        <v>51</v>
      </c>
      <c r="C39" s="8" t="s">
        <v>6</v>
      </c>
      <c r="D39" s="25"/>
      <c r="E39" s="56"/>
      <c r="F39" s="25"/>
      <c r="G39" s="25"/>
    </row>
    <row r="40" spans="1:7" s="3" customFormat="1">
      <c r="A40" s="40" t="s">
        <v>84</v>
      </c>
      <c r="B40" s="9" t="s">
        <v>47</v>
      </c>
      <c r="C40" s="8" t="s">
        <v>12</v>
      </c>
      <c r="D40" s="25"/>
      <c r="E40" s="56"/>
      <c r="F40" s="25"/>
      <c r="G40" s="25"/>
    </row>
    <row r="41" spans="1:7" ht="12.75" customHeight="1">
      <c r="A41" s="47" t="s">
        <v>85</v>
      </c>
      <c r="B41" s="48"/>
      <c r="C41" s="48"/>
      <c r="D41" s="23"/>
      <c r="E41" s="54"/>
      <c r="F41" s="23"/>
      <c r="G41" s="23"/>
    </row>
    <row r="42" spans="1:7" ht="24">
      <c r="A42" s="34"/>
      <c r="B42" s="11" t="s">
        <v>45</v>
      </c>
      <c r="C42" s="11"/>
      <c r="D42" s="24"/>
      <c r="E42" s="55"/>
      <c r="F42" s="23"/>
      <c r="G42" s="23"/>
    </row>
    <row r="43" spans="1:7">
      <c r="A43" s="34" t="s">
        <v>17</v>
      </c>
      <c r="B43" s="11" t="s">
        <v>34</v>
      </c>
      <c r="C43" s="11"/>
      <c r="D43" s="23"/>
      <c r="E43" s="54"/>
      <c r="F43" s="23"/>
      <c r="G43" s="23"/>
    </row>
    <row r="44" spans="1:7" s="3" customFormat="1">
      <c r="A44" s="40" t="s">
        <v>26</v>
      </c>
      <c r="B44" s="10" t="s">
        <v>140</v>
      </c>
      <c r="C44" s="8" t="s">
        <v>6</v>
      </c>
      <c r="D44" s="24">
        <v>2227.2322550399999</v>
      </c>
      <c r="E44" s="55">
        <v>0.47071439999999998</v>
      </c>
      <c r="F44" s="63">
        <f>G44*C$4*12</f>
        <v>2413.116</v>
      </c>
      <c r="G44" s="63">
        <v>0.51</v>
      </c>
    </row>
    <row r="45" spans="1:7">
      <c r="A45" s="34" t="s">
        <v>28</v>
      </c>
      <c r="B45" s="11" t="s">
        <v>35</v>
      </c>
      <c r="C45" s="11"/>
      <c r="D45" s="24">
        <v>0</v>
      </c>
      <c r="E45" s="55">
        <v>0</v>
      </c>
      <c r="F45" s="63"/>
      <c r="G45" s="63"/>
    </row>
    <row r="46" spans="1:7" s="3" customFormat="1" ht="22.8">
      <c r="A46" s="40" t="s">
        <v>30</v>
      </c>
      <c r="B46" s="9" t="s">
        <v>73</v>
      </c>
      <c r="C46" s="8" t="s">
        <v>54</v>
      </c>
      <c r="D46" s="24">
        <v>513.97667423999997</v>
      </c>
      <c r="E46" s="55">
        <v>0.10862639999999998</v>
      </c>
      <c r="F46" s="63">
        <f t="shared" ref="F45:F66" si="0">G46*C$4*12</f>
        <v>567.79200000000003</v>
      </c>
      <c r="G46" s="63">
        <v>0.12</v>
      </c>
    </row>
    <row r="47" spans="1:7" ht="34.200000000000003">
      <c r="A47" s="40" t="s">
        <v>31</v>
      </c>
      <c r="B47" s="9" t="s">
        <v>53</v>
      </c>
      <c r="C47" s="8" t="s">
        <v>54</v>
      </c>
      <c r="D47" s="24">
        <v>1256.3874259199999</v>
      </c>
      <c r="E47" s="55">
        <v>0.26553119999999997</v>
      </c>
      <c r="F47" s="63">
        <f t="shared" si="0"/>
        <v>1372.164</v>
      </c>
      <c r="G47" s="63">
        <v>0.28999999999999998</v>
      </c>
    </row>
    <row r="48" spans="1:7" ht="30" customHeight="1">
      <c r="A48" s="34" t="s">
        <v>32</v>
      </c>
      <c r="B48" s="11" t="s">
        <v>7</v>
      </c>
      <c r="C48" s="11"/>
      <c r="D48" s="24"/>
      <c r="E48" s="55"/>
      <c r="F48" s="63"/>
      <c r="G48" s="63"/>
    </row>
    <row r="49" spans="1:7">
      <c r="A49" s="40" t="s">
        <v>86</v>
      </c>
      <c r="B49" s="7" t="s">
        <v>141</v>
      </c>
      <c r="C49" s="8" t="s">
        <v>6</v>
      </c>
      <c r="D49" s="24">
        <v>513.97667423999997</v>
      </c>
      <c r="E49" s="55">
        <v>0.10862639999999998</v>
      </c>
      <c r="F49" s="63">
        <f t="shared" si="0"/>
        <v>567.79200000000003</v>
      </c>
      <c r="G49" s="63">
        <v>0.12</v>
      </c>
    </row>
    <row r="50" spans="1:7">
      <c r="A50" s="40" t="s">
        <v>87</v>
      </c>
      <c r="B50" s="9" t="s">
        <v>71</v>
      </c>
      <c r="C50" s="8" t="s">
        <v>42</v>
      </c>
      <c r="D50" s="24">
        <v>4054.70487456</v>
      </c>
      <c r="E50" s="55">
        <v>0.85694159999999997</v>
      </c>
      <c r="F50" s="63">
        <f t="shared" si="0"/>
        <v>4447.7039999999997</v>
      </c>
      <c r="G50" s="63">
        <v>0.94</v>
      </c>
    </row>
    <row r="51" spans="1:7">
      <c r="A51" s="40" t="s">
        <v>88</v>
      </c>
      <c r="B51" s="5" t="s">
        <v>20</v>
      </c>
      <c r="C51" s="8" t="s">
        <v>16</v>
      </c>
      <c r="D51" s="24">
        <v>2284.3407744000001</v>
      </c>
      <c r="E51" s="55">
        <v>0.48278399999999999</v>
      </c>
      <c r="F51" s="63">
        <f t="shared" si="0"/>
        <v>2507.748</v>
      </c>
      <c r="G51" s="63">
        <v>0.53</v>
      </c>
    </row>
    <row r="52" spans="1:7" ht="22.8">
      <c r="A52" s="41" t="s">
        <v>89</v>
      </c>
      <c r="B52" s="5" t="s">
        <v>52</v>
      </c>
      <c r="C52" s="8" t="s">
        <v>6</v>
      </c>
      <c r="D52" s="24">
        <v>628.19371295999997</v>
      </c>
      <c r="E52" s="55">
        <v>0.13276559999999998</v>
      </c>
      <c r="F52" s="63">
        <f t="shared" si="0"/>
        <v>662.42400000000009</v>
      </c>
      <c r="G52" s="63">
        <v>0.14000000000000001</v>
      </c>
    </row>
    <row r="53" spans="1:7" s="3" customFormat="1">
      <c r="A53" s="40" t="s">
        <v>90</v>
      </c>
      <c r="B53" s="5" t="s">
        <v>2</v>
      </c>
      <c r="C53" s="8" t="s">
        <v>6</v>
      </c>
      <c r="D53" s="24">
        <v>970.84482911999999</v>
      </c>
      <c r="E53" s="55">
        <v>0.20518320000000001</v>
      </c>
      <c r="F53" s="63">
        <f t="shared" si="0"/>
        <v>1040.9520000000002</v>
      </c>
      <c r="G53" s="63">
        <v>0.22</v>
      </c>
    </row>
    <row r="54" spans="1:7" s="3" customFormat="1" ht="22.8">
      <c r="A54" s="40" t="s">
        <v>91</v>
      </c>
      <c r="B54" s="19" t="s">
        <v>137</v>
      </c>
      <c r="C54" s="8" t="s">
        <v>5</v>
      </c>
      <c r="D54" s="24">
        <v>5482.4178585600002</v>
      </c>
      <c r="E54" s="55">
        <v>1.1586816</v>
      </c>
      <c r="F54" s="63">
        <f t="shared" si="0"/>
        <v>5961.8160000000007</v>
      </c>
      <c r="G54" s="63">
        <v>1.26</v>
      </c>
    </row>
    <row r="55" spans="1:7" s="3" customFormat="1">
      <c r="A55" s="41" t="s">
        <v>92</v>
      </c>
      <c r="B55" s="14" t="s">
        <v>58</v>
      </c>
      <c r="C55" s="13" t="s">
        <v>59</v>
      </c>
      <c r="D55" s="24">
        <v>2855.425968</v>
      </c>
      <c r="E55" s="55">
        <v>0.60348000000000002</v>
      </c>
      <c r="F55" s="63">
        <f t="shared" si="0"/>
        <v>3122.8559999999998</v>
      </c>
      <c r="G55" s="63">
        <v>0.66</v>
      </c>
    </row>
    <row r="56" spans="1:7" s="1" customFormat="1">
      <c r="A56" s="34" t="s">
        <v>93</v>
      </c>
      <c r="B56" s="12" t="s">
        <v>37</v>
      </c>
      <c r="C56" s="12"/>
      <c r="D56" s="24"/>
      <c r="E56" s="55"/>
      <c r="F56" s="63"/>
      <c r="G56" s="63"/>
    </row>
    <row r="57" spans="1:7" s="3" customFormat="1" ht="45.6">
      <c r="A57" s="40" t="s">
        <v>94</v>
      </c>
      <c r="B57" s="5" t="s">
        <v>3</v>
      </c>
      <c r="C57" s="8" t="s">
        <v>43</v>
      </c>
      <c r="D57" s="24">
        <v>1656.1470614400002</v>
      </c>
      <c r="E57" s="55">
        <v>0.35001840000000001</v>
      </c>
      <c r="F57" s="63">
        <f t="shared" si="0"/>
        <v>1798.008</v>
      </c>
      <c r="G57" s="63">
        <v>0.38</v>
      </c>
    </row>
    <row r="58" spans="1:7" s="3" customFormat="1" ht="22.8">
      <c r="A58" s="40" t="s">
        <v>95</v>
      </c>
      <c r="B58" s="9" t="s">
        <v>4</v>
      </c>
      <c r="C58" s="6" t="s">
        <v>5</v>
      </c>
      <c r="D58" s="24">
        <v>1770.3641001600004</v>
      </c>
      <c r="E58" s="55">
        <v>0.37415760000000003</v>
      </c>
      <c r="F58" s="63">
        <f t="shared" si="0"/>
        <v>1939.9559999999997</v>
      </c>
      <c r="G58" s="63">
        <v>0.41</v>
      </c>
    </row>
    <row r="59" spans="1:7" s="3" customFormat="1" ht="22.8">
      <c r="A59" s="40" t="s">
        <v>96</v>
      </c>
      <c r="B59" s="5" t="s">
        <v>23</v>
      </c>
      <c r="C59" s="6" t="s">
        <v>5</v>
      </c>
      <c r="D59" s="24">
        <v>856.62779040000009</v>
      </c>
      <c r="E59" s="55">
        <v>0.18104400000000001</v>
      </c>
      <c r="F59" s="63">
        <f t="shared" si="0"/>
        <v>946.32000000000016</v>
      </c>
      <c r="G59" s="63">
        <v>0.2</v>
      </c>
    </row>
    <row r="60" spans="1:7" s="3" customFormat="1">
      <c r="A60" s="34" t="s">
        <v>36</v>
      </c>
      <c r="B60" s="12" t="s">
        <v>60</v>
      </c>
      <c r="C60" s="12"/>
      <c r="D60" s="24"/>
      <c r="E60" s="55"/>
      <c r="F60" s="63"/>
      <c r="G60" s="63"/>
    </row>
    <row r="61" spans="1:7">
      <c r="A61" s="37" t="s">
        <v>18</v>
      </c>
      <c r="B61" s="5" t="s">
        <v>67</v>
      </c>
      <c r="C61" s="6" t="s">
        <v>16</v>
      </c>
      <c r="D61" s="24">
        <v>2569.8833712000001</v>
      </c>
      <c r="E61" s="55">
        <v>0.54313199999999995</v>
      </c>
      <c r="F61" s="63">
        <f t="shared" si="0"/>
        <v>2791.6440000000002</v>
      </c>
      <c r="G61" s="63">
        <v>0.59</v>
      </c>
    </row>
    <row r="62" spans="1:7">
      <c r="A62" s="37" t="s">
        <v>19</v>
      </c>
      <c r="B62" s="5" t="s">
        <v>40</v>
      </c>
      <c r="C62" s="6" t="s">
        <v>16</v>
      </c>
      <c r="D62" s="24">
        <v>675.50971296000012</v>
      </c>
      <c r="E62" s="55">
        <v>0.14276560000000002</v>
      </c>
      <c r="F62" s="63">
        <f t="shared" si="0"/>
        <v>757.05600000000004</v>
      </c>
      <c r="G62" s="63">
        <v>0.16</v>
      </c>
    </row>
    <row r="63" spans="1:7" ht="22.8">
      <c r="A63" s="35" t="s">
        <v>21</v>
      </c>
      <c r="B63" s="5" t="s">
        <v>24</v>
      </c>
      <c r="C63" s="6" t="s">
        <v>5</v>
      </c>
      <c r="D63" s="24">
        <v>1179.6938678399999</v>
      </c>
      <c r="E63" s="55">
        <v>0.2493224</v>
      </c>
      <c r="F63" s="63">
        <f t="shared" si="0"/>
        <v>1277.5320000000002</v>
      </c>
      <c r="G63" s="63">
        <v>0.27</v>
      </c>
    </row>
    <row r="64" spans="1:7">
      <c r="A64" s="35" t="s">
        <v>22</v>
      </c>
      <c r="B64" s="5" t="s">
        <v>72</v>
      </c>
      <c r="C64" s="6" t="s">
        <v>16</v>
      </c>
      <c r="D64" s="24">
        <v>1142.1703872000001</v>
      </c>
      <c r="E64" s="55">
        <v>0.241392</v>
      </c>
      <c r="F64" s="63">
        <f t="shared" si="0"/>
        <v>1230.2159999999999</v>
      </c>
      <c r="G64" s="63">
        <v>0.26</v>
      </c>
    </row>
    <row r="65" spans="1:7" ht="13.8" thickBot="1">
      <c r="A65" s="42" t="s">
        <v>97</v>
      </c>
      <c r="B65" s="27" t="s">
        <v>55</v>
      </c>
      <c r="C65" s="28" t="s">
        <v>16</v>
      </c>
      <c r="D65" s="29">
        <v>18617.37731136</v>
      </c>
      <c r="E65" s="58">
        <v>3.9346895999999996</v>
      </c>
      <c r="F65" s="63">
        <f t="shared" si="0"/>
        <v>20345.88</v>
      </c>
      <c r="G65" s="63">
        <v>4.3</v>
      </c>
    </row>
    <row r="66" spans="1:7" s="1" customFormat="1" ht="13.8" thickBot="1">
      <c r="A66" s="49" t="s">
        <v>1</v>
      </c>
      <c r="B66" s="50"/>
      <c r="C66" s="51"/>
      <c r="D66" s="30">
        <f>SUM(D6:D65)</f>
        <v>137031.06890591999</v>
      </c>
      <c r="E66" s="59">
        <f>SUM(E6:E65)</f>
        <v>28.960831199999998</v>
      </c>
      <c r="F66" s="63">
        <f t="shared" si="0"/>
        <v>149518.56</v>
      </c>
      <c r="G66" s="63">
        <v>31.6</v>
      </c>
    </row>
    <row r="67" spans="1:7">
      <c r="D67" s="22">
        <f>E67*$C$4*12</f>
        <v>137031.06890591999</v>
      </c>
      <c r="E67" s="22">
        <f>D66/12/C4</f>
        <v>28.960831199999998</v>
      </c>
    </row>
    <row r="68" spans="1:7">
      <c r="E68" s="26">
        <f>E66-E67</f>
        <v>0</v>
      </c>
      <c r="F68" s="64"/>
      <c r="G68" s="64"/>
    </row>
  </sheetData>
  <mergeCells count="4">
    <mergeCell ref="A5:C5"/>
    <mergeCell ref="A41:C41"/>
    <mergeCell ref="A66:C66"/>
    <mergeCell ref="A1:C1"/>
  </mergeCells>
  <pageMargins left="0.7" right="0.28999999999999998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для договора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Экономист</dc:creator>
  <cp:lastModifiedBy>GlBuh</cp:lastModifiedBy>
  <cp:lastPrinted>2023-08-31T11:40:38Z</cp:lastPrinted>
  <dcterms:created xsi:type="dcterms:W3CDTF">2011-09-20T07:13:12Z</dcterms:created>
  <dcterms:modified xsi:type="dcterms:W3CDTF">2025-08-22T11:01:37Z</dcterms:modified>
</cp:coreProperties>
</file>