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КД\Ивня\МИРА 1,3,5\Мира 1,  2025\"/>
    </mc:Choice>
  </mc:AlternateContent>
  <xr:revisionPtr revIDLastSave="0" documentId="13_ncr:1_{092DCAF2-C8D9-4F34-A7E4-39D67ABAF02A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для договора" sheetId="21" r:id="rId1"/>
  </sheets>
  <calcPr calcId="181029" iterateDelta="1E-4"/>
</workbook>
</file>

<file path=xl/calcChain.xml><?xml version="1.0" encoding="utf-8"?>
<calcChain xmlns="http://schemas.openxmlformats.org/spreadsheetml/2006/main">
  <c r="D55" i="21" l="1"/>
  <c r="D48" i="21"/>
  <c r="D54" i="21"/>
  <c r="D53" i="21"/>
  <c r="D52" i="21"/>
  <c r="D51" i="21"/>
  <c r="D50" i="21"/>
  <c r="D49" i="21"/>
  <c r="D37" i="21"/>
  <c r="D47" i="21"/>
  <c r="D46" i="21"/>
  <c r="D44" i="21"/>
  <c r="D43" i="21"/>
  <c r="D42" i="21"/>
  <c r="D28" i="21" s="1"/>
  <c r="D41" i="21"/>
  <c r="D40" i="21"/>
  <c r="D38" i="21"/>
  <c r="D30" i="21"/>
  <c r="D11" i="21"/>
  <c r="D26" i="21"/>
  <c r="D25" i="21"/>
  <c r="D23" i="21"/>
  <c r="D22" i="21"/>
  <c r="D20" i="21"/>
  <c r="D18" i="21"/>
  <c r="D17" i="21"/>
  <c r="D16" i="21"/>
  <c r="D14" i="21"/>
  <c r="D13" i="21"/>
  <c r="D10" i="21"/>
  <c r="D6" i="21"/>
  <c r="D9" i="21"/>
  <c r="D8" i="21"/>
  <c r="D7" i="21"/>
  <c r="E48" i="21"/>
  <c r="E28" i="21"/>
  <c r="E11" i="21"/>
  <c r="E6" i="21"/>
  <c r="E55" i="21" l="1"/>
</calcChain>
</file>

<file path=xl/sharedStrings.xml><?xml version="1.0" encoding="utf-8"?>
<sst xmlns="http://schemas.openxmlformats.org/spreadsheetml/2006/main" count="145" uniqueCount="117">
  <si>
    <t>Уборка лестничных клеток</t>
  </si>
  <si>
    <t>Итого</t>
  </si>
  <si>
    <t>По мере необходимости</t>
  </si>
  <si>
    <t>1 раз в год</t>
  </si>
  <si>
    <t>Техническое обслуживание внутридомовых инженерных сетей и МОП</t>
  </si>
  <si>
    <t>№</t>
  </si>
  <si>
    <t>Вид работ</t>
  </si>
  <si>
    <t>Периодичность</t>
  </si>
  <si>
    <t>Годовая плата (рублей)</t>
  </si>
  <si>
    <t>2 раза в год</t>
  </si>
  <si>
    <t>2.1.</t>
  </si>
  <si>
    <t>2.2.</t>
  </si>
  <si>
    <t>2.3.</t>
  </si>
  <si>
    <t>Постоянно</t>
  </si>
  <si>
    <t>3.1.</t>
  </si>
  <si>
    <t>4.1.</t>
  </si>
  <si>
    <t>4.2.</t>
  </si>
  <si>
    <t>Аварийное обслуживание</t>
  </si>
  <si>
    <t>4.3.</t>
  </si>
  <si>
    <t>4.4.</t>
  </si>
  <si>
    <t>Непредвиденные работы по текущему ремонту общего имущества жилого дома</t>
  </si>
  <si>
    <t>Профосмотры конструктивных элементов, в том числе:</t>
  </si>
  <si>
    <t>3.1.1.</t>
  </si>
  <si>
    <t>Общие и частичные осмотры конструктивных элементов</t>
  </si>
  <si>
    <t>3.1.2.</t>
  </si>
  <si>
    <t>3.2.</t>
  </si>
  <si>
    <t>Ремонт конструктивных элементов</t>
  </si>
  <si>
    <t>3.2.1.</t>
  </si>
  <si>
    <t>3.2.2.</t>
  </si>
  <si>
    <t>3.3.</t>
  </si>
  <si>
    <t>Техническое обслуживание конструктивных элементов</t>
  </si>
  <si>
    <t>Подготовка к сезонной эксплуатации</t>
  </si>
  <si>
    <t>Общие и частичные осмотры и обследования</t>
  </si>
  <si>
    <t>4.</t>
  </si>
  <si>
    <t>Мелкий ремонт</t>
  </si>
  <si>
    <t>2 раз в год</t>
  </si>
  <si>
    <t>Затраты на охрану труда работников РЭС</t>
  </si>
  <si>
    <t>6 раз год</t>
  </si>
  <si>
    <t>4 раза в год</t>
  </si>
  <si>
    <t>Общие и частичные осмотры кровельных покрытий</t>
  </si>
  <si>
    <t>Работы по техническому обслуживанию и ремонту внутридомового инженерного оборудования и МОП</t>
  </si>
  <si>
    <t>Установка недостающих, частично разбитых и укрепление слабо укрепленных стекол в дверных и оконных заполнениях</t>
  </si>
  <si>
    <t>Укрепление и регулировка доводчиков</t>
  </si>
  <si>
    <t>Установка или укрепление ручек и шпингалетов на оконных и дверных заполнениях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</si>
  <si>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</si>
  <si>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</si>
  <si>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7 раз в год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</si>
  <si>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</si>
  <si>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12 раз в год</t>
  </si>
  <si>
    <t>Ликвидация воздушных пробок в системе центрального отопления (наладка системы - стояки)</t>
  </si>
  <si>
    <t>Опрессовка и промывка трубопроводов системы  центрального отопления</t>
  </si>
  <si>
    <t>Испытание трубопроводов системы центрального отопления (Наладка системы отопления)</t>
  </si>
  <si>
    <t>Затраты по управление домом</t>
  </si>
  <si>
    <t>3.1.3.</t>
  </si>
  <si>
    <t>3.1.4.</t>
  </si>
  <si>
    <t>Стоимость на 1 м2 общей площади (рублей в месяц)</t>
  </si>
  <si>
    <t>Техобслуживание вводных и внутренних газопроводов</t>
  </si>
  <si>
    <t>по графику</t>
  </si>
  <si>
    <t>Прочие расходы</t>
  </si>
  <si>
    <t>1 раз в 3 года</t>
  </si>
  <si>
    <t>Мытье окон и дверей</t>
  </si>
  <si>
    <t>Влажная протирка элементов лестничных клеток (стены,почтовые ящики,отопительные приборы и пр.)</t>
  </si>
  <si>
    <t xml:space="preserve">Мытье лестничных площадок и маршей </t>
  </si>
  <si>
    <t>Ремонт кровельного покрытия и устранение течи</t>
  </si>
  <si>
    <t>Закрытие люков и входов на чердак</t>
  </si>
  <si>
    <t>Содержание автотранспорта</t>
  </si>
  <si>
    <t>Укрепление козырьков</t>
  </si>
  <si>
    <t>Смазывание петель подъездных дверей</t>
  </si>
  <si>
    <t>Проверка и прочистка дымоходов и вентканалов</t>
  </si>
  <si>
    <t>Услуги по обработке расчетов с населением</t>
  </si>
  <si>
    <t>2.1.1.</t>
  </si>
  <si>
    <t>2.2.2.</t>
  </si>
  <si>
    <t>2.2.1.</t>
  </si>
  <si>
    <t>2.3.2.</t>
  </si>
  <si>
    <t>2.3.3.</t>
  </si>
  <si>
    <t>2.3.4.</t>
  </si>
  <si>
    <t>2.3.5.</t>
  </si>
  <si>
    <t>2.3.6.</t>
  </si>
  <si>
    <t>III.  Техническое обслуживание и ремонт внутридомового инженерного оборудования и МОП</t>
  </si>
  <si>
    <t>3.3.2.</t>
  </si>
  <si>
    <t>3.3.3.</t>
  </si>
  <si>
    <t>3.4.</t>
  </si>
  <si>
    <t>3.4.2.</t>
  </si>
  <si>
    <t>4.5.</t>
  </si>
  <si>
    <t>I.  Санитарное содержание МОП</t>
  </si>
  <si>
    <t>1.1</t>
  </si>
  <si>
    <t>1.1.2.</t>
  </si>
  <si>
    <t>1.1.3.</t>
  </si>
  <si>
    <t>Материальные затраты</t>
  </si>
  <si>
    <t xml:space="preserve">II. Работы по ремонту и обслуживанию конструктивных элементов </t>
  </si>
  <si>
    <t>Удаление с крыш снега и наледи</t>
  </si>
  <si>
    <t>ПЕРЕЧЕНЬ
обязательных работ и услуг по содержанию и ремонту общего имущества собственников помещений в многоквартирном доме расположенном по адресу: п. Ивня, ул. Мира д.1</t>
  </si>
  <si>
    <t>1.2.</t>
  </si>
  <si>
    <t>Ремонт системы электроснабжения</t>
  </si>
  <si>
    <t>Ремонт и тех.обслуживание запорного регулирующего и иного оборудования</t>
  </si>
  <si>
    <t>4.6.</t>
  </si>
  <si>
    <t>Единовременно</t>
  </si>
  <si>
    <t>Техническое диагностирование ВДГО (расчет на 3 года)</t>
  </si>
  <si>
    <t>Ремонт системы водоснабжения</t>
  </si>
  <si>
    <t>Ремонт отмостки</t>
  </si>
  <si>
    <t>Закрытие чердачных дверей на замки</t>
  </si>
  <si>
    <t xml:space="preserve">Общие и частичные осмотры общедомовой системы водоснабжения </t>
  </si>
  <si>
    <t>Замеры сопротивления изоляции проводов</t>
  </si>
  <si>
    <t>3.4.1.</t>
  </si>
  <si>
    <t>1 раз в неделю</t>
  </si>
  <si>
    <t xml:space="preserve">Восстановление поврежденных участков штукатурки и облицовки </t>
  </si>
  <si>
    <t>1.1.1.</t>
  </si>
  <si>
    <t>2.3.1.</t>
  </si>
  <si>
    <t>2.3.7.</t>
  </si>
  <si>
    <t>3.3.1.</t>
  </si>
  <si>
    <t>3.3.4.</t>
  </si>
  <si>
    <t>3.3.5..</t>
  </si>
  <si>
    <t xml:space="preserve">Электроэнергия на ОДН </t>
  </si>
  <si>
    <t>Ежемесячно</t>
  </si>
  <si>
    <t>по фактическому потреблению</t>
  </si>
  <si>
    <t>5.</t>
  </si>
  <si>
    <r>
      <t>Площадь, м</t>
    </r>
    <r>
      <rPr>
        <vertAlign val="superscript"/>
        <sz val="9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</si>
</sst>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 applyFill="0" applyAlignment="0" applyProtection="0">
      <alignment horizontal="left" vertical="center" wrapText="1"/>
    </xf>
    <xf numFmtId="0" fontId="1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2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/>
    <xf numFmtId="49" fontId="9" fillId="0" borderId="6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1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5" fontId="7" fillId="0" borderId="1" xfId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65" fontId="9" fillId="0" borderId="1" xfId="1" applyFont="1" applyBorder="1" applyAlignment="1">
      <alignment horizontal="right"/>
    </xf>
    <xf numFmtId="49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/>
    </xf>
    <xf numFmtId="165" fontId="7" fillId="0" borderId="1" xfId="1" applyFont="1" applyBorder="1" applyAlignment="1">
      <alignment horizontal="center"/>
    </xf>
    <xf numFmtId="16" fontId="7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Процентный 2" xfId="4" xr:uid="{00000000-0005-0000-0000-000003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topLeftCell="A43" workbookViewId="0">
      <selection activeCell="E62" sqref="E62"/>
    </sheetView>
  </sheetViews>
  <sheetFormatPr defaultRowHeight="12.75" x14ac:dyDescent="0.2"/>
  <cols>
    <col min="1" max="1" width="8.7109375" style="4" bestFit="1" customWidth="1"/>
    <col min="2" max="2" width="53.28515625" customWidth="1"/>
    <col min="3" max="3" width="16.28515625" customWidth="1"/>
    <col min="4" max="4" width="15" customWidth="1"/>
    <col min="5" max="5" width="15.42578125" customWidth="1"/>
    <col min="6" max="6" width="22.42578125" customWidth="1"/>
    <col min="7" max="7" width="14.5703125" bestFit="1" customWidth="1"/>
    <col min="246" max="246" width="5" customWidth="1"/>
    <col min="247" max="247" width="20.85546875" customWidth="1"/>
    <col min="248" max="248" width="15.7109375" customWidth="1"/>
    <col min="249" max="249" width="10.140625" customWidth="1"/>
  </cols>
  <sheetData>
    <row r="1" spans="1:6" ht="47.45" customHeight="1" x14ac:dyDescent="0.2">
      <c r="A1" s="7" t="s">
        <v>91</v>
      </c>
      <c r="B1" s="7"/>
      <c r="C1" s="7"/>
      <c r="D1" s="7"/>
      <c r="E1" s="7"/>
    </row>
    <row r="2" spans="1:6" x14ac:dyDescent="0.2">
      <c r="A2" s="8"/>
      <c r="B2" s="9"/>
      <c r="C2" s="9"/>
      <c r="D2" s="9"/>
      <c r="E2" s="9"/>
    </row>
    <row r="3" spans="1:6" s="2" customFormat="1" ht="31.5" x14ac:dyDescent="0.2">
      <c r="A3" s="10" t="s">
        <v>5</v>
      </c>
      <c r="B3" s="10" t="s">
        <v>6</v>
      </c>
      <c r="C3" s="10" t="s">
        <v>7</v>
      </c>
      <c r="D3" s="10" t="s">
        <v>8</v>
      </c>
      <c r="E3" s="10" t="s">
        <v>55</v>
      </c>
    </row>
    <row r="4" spans="1:6" ht="13.5" x14ac:dyDescent="0.2">
      <c r="A4" s="11"/>
      <c r="B4" s="12" t="s">
        <v>116</v>
      </c>
      <c r="C4" s="12">
        <v>407.7</v>
      </c>
      <c r="D4" s="13"/>
      <c r="E4" s="14"/>
    </row>
    <row r="5" spans="1:6" ht="12.75" customHeight="1" x14ac:dyDescent="0.2">
      <c r="A5" s="15" t="s">
        <v>84</v>
      </c>
      <c r="B5" s="16"/>
      <c r="C5" s="16"/>
      <c r="D5" s="16"/>
      <c r="E5" s="17"/>
    </row>
    <row r="6" spans="1:6" x14ac:dyDescent="0.2">
      <c r="A6" s="18" t="s">
        <v>85</v>
      </c>
      <c r="B6" s="18" t="s">
        <v>0</v>
      </c>
      <c r="C6" s="18"/>
      <c r="D6" s="19">
        <f>SUM(D7:D9)</f>
        <v>15264.287999999999</v>
      </c>
      <c r="E6" s="20">
        <f>E7+E8+E9</f>
        <v>3.1199999999999997</v>
      </c>
      <c r="F6" s="1"/>
    </row>
    <row r="7" spans="1:6" x14ac:dyDescent="0.2">
      <c r="A7" s="11" t="s">
        <v>106</v>
      </c>
      <c r="B7" s="21" t="s">
        <v>62</v>
      </c>
      <c r="C7" s="22" t="s">
        <v>104</v>
      </c>
      <c r="D7" s="23">
        <f>E7*12*C4</f>
        <v>11252.519999999999</v>
      </c>
      <c r="E7" s="24">
        <v>2.2999999999999998</v>
      </c>
    </row>
    <row r="8" spans="1:6" x14ac:dyDescent="0.2">
      <c r="A8" s="11" t="s">
        <v>86</v>
      </c>
      <c r="B8" s="21" t="s">
        <v>60</v>
      </c>
      <c r="C8" s="22" t="s">
        <v>9</v>
      </c>
      <c r="D8" s="23">
        <f>E8*12*C4</f>
        <v>3913.9200000000005</v>
      </c>
      <c r="E8" s="24">
        <v>0.8</v>
      </c>
    </row>
    <row r="9" spans="1:6" ht="24" x14ac:dyDescent="0.2">
      <c r="A9" s="11" t="s">
        <v>87</v>
      </c>
      <c r="B9" s="21" t="s">
        <v>61</v>
      </c>
      <c r="C9" s="22" t="s">
        <v>9</v>
      </c>
      <c r="D9" s="23">
        <f>E9*12*C4</f>
        <v>97.847999999999999</v>
      </c>
      <c r="E9" s="24">
        <v>0.02</v>
      </c>
    </row>
    <row r="10" spans="1:6" ht="12.75" customHeight="1" x14ac:dyDescent="0.2">
      <c r="A10" s="25" t="s">
        <v>92</v>
      </c>
      <c r="B10" s="26" t="s">
        <v>88</v>
      </c>
      <c r="C10" s="27" t="s">
        <v>13</v>
      </c>
      <c r="D10" s="28">
        <f>E10*12*C4</f>
        <v>1614.492</v>
      </c>
      <c r="E10" s="20">
        <v>0.33</v>
      </c>
    </row>
    <row r="11" spans="1:6" ht="24" x14ac:dyDescent="0.2">
      <c r="A11" s="18"/>
      <c r="B11" s="18" t="s">
        <v>89</v>
      </c>
      <c r="C11" s="18"/>
      <c r="D11" s="19">
        <f>SUM(D12:D26)</f>
        <v>41976.791999999994</v>
      </c>
      <c r="E11" s="20">
        <f>SUM(E13:E26)</f>
        <v>8.5799999999999983</v>
      </c>
    </row>
    <row r="12" spans="1:6" x14ac:dyDescent="0.2">
      <c r="A12" s="18" t="s">
        <v>10</v>
      </c>
      <c r="B12" s="18" t="s">
        <v>21</v>
      </c>
      <c r="C12" s="18"/>
      <c r="D12" s="23"/>
      <c r="E12" s="14"/>
    </row>
    <row r="13" spans="1:6" x14ac:dyDescent="0.2">
      <c r="A13" s="29" t="s">
        <v>70</v>
      </c>
      <c r="B13" s="30" t="s">
        <v>39</v>
      </c>
      <c r="C13" s="29" t="s">
        <v>37</v>
      </c>
      <c r="D13" s="23">
        <f>E13*12*C4</f>
        <v>489.24000000000007</v>
      </c>
      <c r="E13" s="14">
        <v>0.1</v>
      </c>
    </row>
    <row r="14" spans="1:6" x14ac:dyDescent="0.2">
      <c r="A14" s="29" t="s">
        <v>71</v>
      </c>
      <c r="B14" s="30" t="s">
        <v>23</v>
      </c>
      <c r="C14" s="29" t="s">
        <v>35</v>
      </c>
      <c r="D14" s="23">
        <f>E14*12*C4</f>
        <v>489.24000000000007</v>
      </c>
      <c r="E14" s="14">
        <v>0.1</v>
      </c>
    </row>
    <row r="15" spans="1:6" x14ac:dyDescent="0.2">
      <c r="A15" s="18" t="s">
        <v>11</v>
      </c>
      <c r="B15" s="18" t="s">
        <v>26</v>
      </c>
      <c r="C15" s="18"/>
      <c r="D15" s="23"/>
      <c r="E15" s="14"/>
    </row>
    <row r="16" spans="1:6" ht="24" x14ac:dyDescent="0.2">
      <c r="A16" s="29" t="s">
        <v>72</v>
      </c>
      <c r="B16" s="30" t="s">
        <v>105</v>
      </c>
      <c r="C16" s="29" t="s">
        <v>2</v>
      </c>
      <c r="D16" s="23">
        <f>E16*12*C4</f>
        <v>5381.64</v>
      </c>
      <c r="E16" s="14">
        <v>1.1000000000000001</v>
      </c>
    </row>
    <row r="17" spans="1:6" ht="24" x14ac:dyDescent="0.2">
      <c r="A17" s="29" t="s">
        <v>71</v>
      </c>
      <c r="B17" s="30" t="s">
        <v>99</v>
      </c>
      <c r="C17" s="29" t="s">
        <v>2</v>
      </c>
      <c r="D17" s="23">
        <f>E17*12*C4</f>
        <v>5870.8799999999992</v>
      </c>
      <c r="E17" s="14">
        <v>1.2</v>
      </c>
    </row>
    <row r="18" spans="1:6" ht="24" x14ac:dyDescent="0.2">
      <c r="A18" s="29" t="s">
        <v>74</v>
      </c>
      <c r="B18" s="30" t="s">
        <v>63</v>
      </c>
      <c r="C18" s="29" t="s">
        <v>2</v>
      </c>
      <c r="D18" s="23">
        <f>E18*12*C4</f>
        <v>18591.12</v>
      </c>
      <c r="E18" s="14">
        <v>3.8</v>
      </c>
      <c r="F18" s="3"/>
    </row>
    <row r="19" spans="1:6" x14ac:dyDescent="0.2">
      <c r="A19" s="18" t="s">
        <v>12</v>
      </c>
      <c r="B19" s="18" t="s">
        <v>30</v>
      </c>
      <c r="C19" s="18"/>
      <c r="D19" s="23"/>
      <c r="E19" s="14"/>
    </row>
    <row r="20" spans="1:6" x14ac:dyDescent="0.2">
      <c r="A20" s="29" t="s">
        <v>107</v>
      </c>
      <c r="B20" s="30" t="s">
        <v>66</v>
      </c>
      <c r="C20" s="29" t="s">
        <v>3</v>
      </c>
      <c r="D20" s="23">
        <f>E20*12*C4</f>
        <v>5870.8799999999992</v>
      </c>
      <c r="E20" s="14">
        <v>1.2</v>
      </c>
    </row>
    <row r="21" spans="1:6" ht="24" x14ac:dyDescent="0.2">
      <c r="A21" s="29" t="s">
        <v>73</v>
      </c>
      <c r="B21" s="30" t="s">
        <v>64</v>
      </c>
      <c r="C21" s="29" t="s">
        <v>2</v>
      </c>
      <c r="D21" s="23"/>
      <c r="E21" s="14"/>
      <c r="F21" s="5"/>
    </row>
    <row r="22" spans="1:6" ht="24" x14ac:dyDescent="0.2">
      <c r="A22" s="29" t="s">
        <v>74</v>
      </c>
      <c r="B22" s="30" t="s">
        <v>41</v>
      </c>
      <c r="C22" s="29" t="s">
        <v>2</v>
      </c>
      <c r="D22" s="23">
        <f>E22*12*C4</f>
        <v>2054.808</v>
      </c>
      <c r="E22" s="14">
        <v>0.42</v>
      </c>
    </row>
    <row r="23" spans="1:6" ht="24" x14ac:dyDescent="0.2">
      <c r="A23" s="29" t="s">
        <v>75</v>
      </c>
      <c r="B23" s="30" t="s">
        <v>43</v>
      </c>
      <c r="C23" s="29" t="s">
        <v>2</v>
      </c>
      <c r="D23" s="23">
        <f>E23*12*C4</f>
        <v>1810.1879999999996</v>
      </c>
      <c r="E23" s="14">
        <v>0.37</v>
      </c>
    </row>
    <row r="24" spans="1:6" ht="24" x14ac:dyDescent="0.2">
      <c r="A24" s="29" t="s">
        <v>76</v>
      </c>
      <c r="B24" s="30" t="s">
        <v>100</v>
      </c>
      <c r="C24" s="29" t="s">
        <v>2</v>
      </c>
      <c r="D24" s="23"/>
      <c r="E24" s="14"/>
    </row>
    <row r="25" spans="1:6" x14ac:dyDescent="0.2">
      <c r="A25" s="29" t="s">
        <v>77</v>
      </c>
      <c r="B25" s="30" t="s">
        <v>67</v>
      </c>
      <c r="C25" s="29" t="s">
        <v>9</v>
      </c>
      <c r="D25" s="23">
        <f>E25*12*C4</f>
        <v>489.24000000000007</v>
      </c>
      <c r="E25" s="14">
        <v>0.1</v>
      </c>
    </row>
    <row r="26" spans="1:6" x14ac:dyDescent="0.2">
      <c r="A26" s="29" t="s">
        <v>108</v>
      </c>
      <c r="B26" s="30" t="s">
        <v>42</v>
      </c>
      <c r="C26" s="29" t="s">
        <v>9</v>
      </c>
      <c r="D26" s="23">
        <f>E26*12*C4</f>
        <v>929.55600000000004</v>
      </c>
      <c r="E26" s="14">
        <v>0.19</v>
      </c>
    </row>
    <row r="27" spans="1:6" ht="12.75" customHeight="1" x14ac:dyDescent="0.2">
      <c r="A27" s="15" t="s">
        <v>78</v>
      </c>
      <c r="B27" s="16"/>
      <c r="C27" s="16"/>
      <c r="D27" s="16"/>
      <c r="E27" s="17"/>
    </row>
    <row r="28" spans="1:6" ht="24" x14ac:dyDescent="0.2">
      <c r="A28" s="18"/>
      <c r="B28" s="18" t="s">
        <v>40</v>
      </c>
      <c r="C28" s="18"/>
      <c r="D28" s="31">
        <f>SUM(D29:D47)</f>
        <v>22749.66</v>
      </c>
      <c r="E28" s="20">
        <f>SUM(E29:E47)</f>
        <v>4.6499999999999995</v>
      </c>
    </row>
    <row r="29" spans="1:6" x14ac:dyDescent="0.2">
      <c r="A29" s="18" t="s">
        <v>14</v>
      </c>
      <c r="B29" s="18" t="s">
        <v>31</v>
      </c>
      <c r="C29" s="18"/>
      <c r="D29" s="23"/>
      <c r="E29" s="24"/>
    </row>
    <row r="30" spans="1:6" ht="24" x14ac:dyDescent="0.2">
      <c r="A30" s="29" t="s">
        <v>22</v>
      </c>
      <c r="B30" s="32" t="s">
        <v>94</v>
      </c>
      <c r="C30" s="29" t="s">
        <v>3</v>
      </c>
      <c r="D30" s="23">
        <f>E30*12*C4</f>
        <v>1712.3399999999997</v>
      </c>
      <c r="E30" s="24">
        <v>0.35</v>
      </c>
    </row>
    <row r="31" spans="1:6" ht="24" hidden="1" x14ac:dyDescent="0.2">
      <c r="A31" s="29" t="s">
        <v>24</v>
      </c>
      <c r="B31" s="32" t="s">
        <v>50</v>
      </c>
      <c r="C31" s="29" t="s">
        <v>3</v>
      </c>
      <c r="D31" s="23">
        <v>0</v>
      </c>
      <c r="E31" s="24">
        <v>0</v>
      </c>
    </row>
    <row r="32" spans="1:6" ht="24" hidden="1" x14ac:dyDescent="0.2">
      <c r="A32" s="29" t="s">
        <v>53</v>
      </c>
      <c r="B32" s="32" t="s">
        <v>49</v>
      </c>
      <c r="C32" s="29" t="s">
        <v>3</v>
      </c>
      <c r="D32" s="23">
        <v>0</v>
      </c>
      <c r="E32" s="24">
        <v>0</v>
      </c>
    </row>
    <row r="33" spans="1:7" ht="24" hidden="1" x14ac:dyDescent="0.2">
      <c r="A33" s="29" t="s">
        <v>54</v>
      </c>
      <c r="B33" s="32" t="s">
        <v>51</v>
      </c>
      <c r="C33" s="29" t="s">
        <v>3</v>
      </c>
      <c r="D33" s="23">
        <v>0</v>
      </c>
      <c r="E33" s="24">
        <v>0</v>
      </c>
      <c r="G33" s="3"/>
    </row>
    <row r="34" spans="1:7" x14ac:dyDescent="0.2">
      <c r="A34" s="18" t="s">
        <v>25</v>
      </c>
      <c r="B34" s="18" t="s">
        <v>32</v>
      </c>
      <c r="C34" s="18"/>
      <c r="D34" s="23"/>
      <c r="E34" s="24"/>
    </row>
    <row r="35" spans="1:7" hidden="1" x14ac:dyDescent="0.2">
      <c r="A35" s="29" t="s">
        <v>27</v>
      </c>
      <c r="B35" s="21" t="s">
        <v>44</v>
      </c>
      <c r="C35" s="29" t="s">
        <v>3</v>
      </c>
      <c r="D35" s="23">
        <v>0</v>
      </c>
      <c r="E35" s="24">
        <v>0</v>
      </c>
    </row>
    <row r="36" spans="1:7" ht="24" hidden="1" x14ac:dyDescent="0.2">
      <c r="A36" s="29" t="s">
        <v>28</v>
      </c>
      <c r="B36" s="21" t="s">
        <v>45</v>
      </c>
      <c r="C36" s="29" t="s">
        <v>46</v>
      </c>
      <c r="D36" s="23">
        <v>0</v>
      </c>
      <c r="E36" s="24">
        <v>0</v>
      </c>
    </row>
    <row r="37" spans="1:7" x14ac:dyDescent="0.2">
      <c r="A37" s="29" t="s">
        <v>27</v>
      </c>
      <c r="B37" s="30" t="s">
        <v>101</v>
      </c>
      <c r="C37" s="29" t="s">
        <v>48</v>
      </c>
      <c r="D37" s="23">
        <f>E37*12*C4</f>
        <v>538.16399999999999</v>
      </c>
      <c r="E37" s="24">
        <v>0.11</v>
      </c>
    </row>
    <row r="38" spans="1:7" ht="36" x14ac:dyDescent="0.2">
      <c r="A38" s="29" t="s">
        <v>28</v>
      </c>
      <c r="B38" s="30" t="s">
        <v>47</v>
      </c>
      <c r="C38" s="29" t="s">
        <v>48</v>
      </c>
      <c r="D38" s="23">
        <f>E38*12*C4</f>
        <v>782.78399999999999</v>
      </c>
      <c r="E38" s="24">
        <v>0.16</v>
      </c>
    </row>
    <row r="39" spans="1:7" ht="30" customHeight="1" x14ac:dyDescent="0.2">
      <c r="A39" s="18" t="s">
        <v>29</v>
      </c>
      <c r="B39" s="18" t="s">
        <v>4</v>
      </c>
      <c r="C39" s="18"/>
      <c r="D39" s="23"/>
      <c r="E39" s="24"/>
    </row>
    <row r="40" spans="1:7" x14ac:dyDescent="0.2">
      <c r="A40" s="29" t="s">
        <v>109</v>
      </c>
      <c r="B40" s="30" t="s">
        <v>68</v>
      </c>
      <c r="C40" s="29" t="s">
        <v>38</v>
      </c>
      <c r="D40" s="23">
        <f>E40*12*C4</f>
        <v>6702.5880000000006</v>
      </c>
      <c r="E40" s="24">
        <v>1.37</v>
      </c>
    </row>
    <row r="41" spans="1:7" x14ac:dyDescent="0.2">
      <c r="A41" s="29" t="s">
        <v>79</v>
      </c>
      <c r="B41" s="12" t="s">
        <v>17</v>
      </c>
      <c r="C41" s="29" t="s">
        <v>13</v>
      </c>
      <c r="D41" s="23">
        <f>E41*12*C4</f>
        <v>1956.9600000000003</v>
      </c>
      <c r="E41" s="24">
        <v>0.4</v>
      </c>
    </row>
    <row r="42" spans="1:7" x14ac:dyDescent="0.2">
      <c r="A42" s="29" t="s">
        <v>80</v>
      </c>
      <c r="B42" s="12" t="s">
        <v>102</v>
      </c>
      <c r="C42" s="29" t="s">
        <v>59</v>
      </c>
      <c r="D42" s="23">
        <f>E42*12*C4</f>
        <v>1467.7199999999998</v>
      </c>
      <c r="E42" s="24">
        <v>0.3</v>
      </c>
    </row>
    <row r="43" spans="1:7" ht="24" x14ac:dyDescent="0.2">
      <c r="A43" s="29" t="s">
        <v>110</v>
      </c>
      <c r="B43" s="12" t="s">
        <v>90</v>
      </c>
      <c r="C43" s="29" t="s">
        <v>2</v>
      </c>
      <c r="D43" s="23">
        <f>E43*12*C4</f>
        <v>5577.3359999999993</v>
      </c>
      <c r="E43" s="24">
        <v>1.1399999999999999</v>
      </c>
    </row>
    <row r="44" spans="1:7" x14ac:dyDescent="0.2">
      <c r="A44" s="29" t="s">
        <v>111</v>
      </c>
      <c r="B44" s="33" t="s">
        <v>56</v>
      </c>
      <c r="C44" s="29" t="s">
        <v>57</v>
      </c>
      <c r="D44" s="34">
        <f>E44*12*C4</f>
        <v>1712.3399999999997</v>
      </c>
      <c r="E44" s="24">
        <v>0.35</v>
      </c>
    </row>
    <row r="45" spans="1:7" s="1" customFormat="1" x14ac:dyDescent="0.2">
      <c r="A45" s="18" t="s">
        <v>81</v>
      </c>
      <c r="B45" s="27" t="s">
        <v>34</v>
      </c>
      <c r="C45" s="27"/>
      <c r="D45" s="23"/>
      <c r="E45" s="20"/>
      <c r="F45" s="6"/>
    </row>
    <row r="46" spans="1:7" ht="24" x14ac:dyDescent="0.2">
      <c r="A46" s="29" t="s">
        <v>103</v>
      </c>
      <c r="B46" s="30" t="s">
        <v>93</v>
      </c>
      <c r="C46" s="35" t="s">
        <v>2</v>
      </c>
      <c r="D46" s="23">
        <f>E46*12*C4</f>
        <v>1516.6439999999998</v>
      </c>
      <c r="E46" s="36">
        <v>0.31</v>
      </c>
      <c r="F46" s="3"/>
    </row>
    <row r="47" spans="1:7" ht="24" x14ac:dyDescent="0.2">
      <c r="A47" s="29" t="s">
        <v>82</v>
      </c>
      <c r="B47" s="12" t="s">
        <v>98</v>
      </c>
      <c r="C47" s="35" t="s">
        <v>2</v>
      </c>
      <c r="D47" s="23">
        <f>E47*12*C4</f>
        <v>782.78399999999999</v>
      </c>
      <c r="E47" s="36">
        <v>0.16</v>
      </c>
    </row>
    <row r="48" spans="1:7" x14ac:dyDescent="0.2">
      <c r="A48" s="18" t="s">
        <v>33</v>
      </c>
      <c r="B48" s="27" t="s">
        <v>58</v>
      </c>
      <c r="C48" s="27"/>
      <c r="D48" s="28">
        <f>SUM(D49:D54)</f>
        <v>26663.579999999998</v>
      </c>
      <c r="E48" s="20">
        <f>SUM(E49:E54)</f>
        <v>5.4499999999999993</v>
      </c>
    </row>
    <row r="49" spans="1:6" x14ac:dyDescent="0.2">
      <c r="A49" s="11" t="s">
        <v>15</v>
      </c>
      <c r="B49" s="12" t="s">
        <v>65</v>
      </c>
      <c r="C49" s="35" t="s">
        <v>13</v>
      </c>
      <c r="D49" s="23">
        <f>E49*12*C4</f>
        <v>2201.58</v>
      </c>
      <c r="E49" s="24">
        <v>0.45</v>
      </c>
    </row>
    <row r="50" spans="1:6" x14ac:dyDescent="0.2">
      <c r="A50" s="11" t="s">
        <v>16</v>
      </c>
      <c r="B50" s="12" t="s">
        <v>97</v>
      </c>
      <c r="C50" s="35" t="s">
        <v>96</v>
      </c>
      <c r="D50" s="23">
        <f>E50*12*C4</f>
        <v>6017.652</v>
      </c>
      <c r="E50" s="24">
        <v>1.23</v>
      </c>
    </row>
    <row r="51" spans="1:6" x14ac:dyDescent="0.2">
      <c r="A51" s="11" t="s">
        <v>18</v>
      </c>
      <c r="B51" s="12" t="s">
        <v>36</v>
      </c>
      <c r="C51" s="35" t="s">
        <v>13</v>
      </c>
      <c r="D51" s="23">
        <f>E51*12*C4</f>
        <v>440.31600000000003</v>
      </c>
      <c r="E51" s="24">
        <v>0.09</v>
      </c>
    </row>
    <row r="52" spans="1:6" ht="24" x14ac:dyDescent="0.2">
      <c r="A52" s="11" t="s">
        <v>19</v>
      </c>
      <c r="B52" s="12" t="s">
        <v>20</v>
      </c>
      <c r="C52" s="35" t="s">
        <v>2</v>
      </c>
      <c r="D52" s="37">
        <f>E52*12*C4</f>
        <v>1076.328</v>
      </c>
      <c r="E52" s="24">
        <v>0.22</v>
      </c>
      <c r="F52" s="3"/>
    </row>
    <row r="53" spans="1:6" x14ac:dyDescent="0.2">
      <c r="A53" s="11" t="s">
        <v>83</v>
      </c>
      <c r="B53" s="12" t="s">
        <v>69</v>
      </c>
      <c r="C53" s="35" t="s">
        <v>13</v>
      </c>
      <c r="D53" s="23">
        <f>E53*12*C4</f>
        <v>978.48000000000013</v>
      </c>
      <c r="E53" s="24">
        <v>0.2</v>
      </c>
    </row>
    <row r="54" spans="1:6" ht="15.6" customHeight="1" thickBot="1" x14ac:dyDescent="0.25">
      <c r="A54" s="38" t="s">
        <v>95</v>
      </c>
      <c r="B54" s="12" t="s">
        <v>52</v>
      </c>
      <c r="C54" s="35" t="s">
        <v>13</v>
      </c>
      <c r="D54" s="23">
        <f>E54*12*C4</f>
        <v>15949.223999999998</v>
      </c>
      <c r="E54" s="39">
        <v>3.26</v>
      </c>
    </row>
    <row r="55" spans="1:6" s="1" customFormat="1" ht="13.5" thickBot="1" x14ac:dyDescent="0.25">
      <c r="A55" s="40" t="s">
        <v>1</v>
      </c>
      <c r="B55" s="41"/>
      <c r="C55" s="42"/>
      <c r="D55" s="43">
        <f>D6+D10+D11+D28+D48</f>
        <v>108268.81199999999</v>
      </c>
      <c r="E55" s="44">
        <f>E6+E10+E11+E28+E45+E48</f>
        <v>22.129999999999995</v>
      </c>
    </row>
    <row r="56" spans="1:6" x14ac:dyDescent="0.2">
      <c r="A56" s="45" t="s">
        <v>115</v>
      </c>
      <c r="B56" s="46" t="s">
        <v>112</v>
      </c>
      <c r="C56" s="47" t="s">
        <v>113</v>
      </c>
      <c r="D56" s="48" t="s">
        <v>114</v>
      </c>
      <c r="E56" s="49"/>
    </row>
  </sheetData>
  <mergeCells count="5">
    <mergeCell ref="A1:E1"/>
    <mergeCell ref="A5:E5"/>
    <mergeCell ref="A27:E27"/>
    <mergeCell ref="A55:C55"/>
    <mergeCell ref="D56:E56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договора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BelUser</cp:lastModifiedBy>
  <cp:lastPrinted>2025-03-28T06:27:33Z</cp:lastPrinted>
  <dcterms:created xsi:type="dcterms:W3CDTF">2011-09-20T07:13:12Z</dcterms:created>
  <dcterms:modified xsi:type="dcterms:W3CDTF">2025-03-31T09:14:06Z</dcterms:modified>
</cp:coreProperties>
</file>