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bookViews>
    <workbookView xWindow="0" yWindow="0" windowWidth="23040" windowHeight="10632" tabRatio="500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9" i="1" l="1"/>
  <c r="G30" i="1"/>
  <c r="G31" i="1"/>
  <c r="G32" i="1"/>
  <c r="G34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2" i="1"/>
  <c r="G53" i="1"/>
  <c r="G55" i="1"/>
  <c r="G56" i="1"/>
  <c r="G57" i="1"/>
  <c r="G58" i="1"/>
  <c r="G59" i="1"/>
  <c r="G60" i="1"/>
  <c r="G61" i="1"/>
  <c r="G62" i="1"/>
  <c r="G5" i="1"/>
  <c r="H34" i="1"/>
  <c r="H36" i="1"/>
  <c r="H38" i="1"/>
  <c r="E30" i="1" l="1"/>
  <c r="E31" i="1"/>
  <c r="E32" i="1"/>
  <c r="E35" i="1"/>
  <c r="E37" i="1"/>
  <c r="E40" i="1"/>
  <c r="E41" i="1"/>
  <c r="E42" i="1"/>
  <c r="E43" i="1"/>
  <c r="E44" i="1"/>
  <c r="E45" i="1"/>
  <c r="E46" i="1"/>
  <c r="E47" i="1"/>
  <c r="E48" i="1"/>
  <c r="E49" i="1"/>
  <c r="E50" i="1"/>
  <c r="E52" i="1"/>
  <c r="E53" i="1"/>
  <c r="E55" i="1"/>
  <c r="E56" i="1"/>
  <c r="E57" i="1"/>
  <c r="E58" i="1"/>
  <c r="E59" i="1"/>
  <c r="E60" i="1"/>
  <c r="E61" i="1"/>
  <c r="E62" i="1"/>
  <c r="E36" i="1"/>
  <c r="E38" i="1"/>
  <c r="F63" i="1"/>
  <c r="F64" i="1"/>
  <c r="F65" i="1"/>
  <c r="E29" i="1"/>
  <c r="E5" i="1"/>
  <c r="D62" i="1" l="1"/>
  <c r="D67" i="1" s="1"/>
  <c r="D64" i="1" l="1"/>
  <c r="D61" i="1"/>
  <c r="D60" i="1"/>
  <c r="D59" i="1"/>
  <c r="D58" i="1"/>
  <c r="D57" i="1"/>
  <c r="D56" i="1"/>
  <c r="D55" i="1"/>
  <c r="D53" i="1"/>
  <c r="D52" i="1"/>
  <c r="D50" i="1"/>
  <c r="D49" i="1"/>
  <c r="D48" i="1"/>
  <c r="D47" i="1"/>
  <c r="D46" i="1"/>
  <c r="D45" i="1"/>
  <c r="D44" i="1"/>
  <c r="D43" i="1"/>
  <c r="D42" i="1"/>
  <c r="D41" i="1"/>
  <c r="D40" i="1"/>
  <c r="D38" i="1"/>
  <c r="D37" i="1"/>
  <c r="D36" i="1"/>
  <c r="D35" i="1"/>
  <c r="D34" i="1"/>
  <c r="D32" i="1"/>
  <c r="D31" i="1"/>
  <c r="D30" i="1"/>
  <c r="D29" i="1"/>
  <c r="D5" i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<sst xmlns="http://schemas.openxmlformats.org/spreadsheetml/2006/main" count="175" uniqueCount="139">
  <si>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</si>
  <si>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</si>
  <si>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</si>
  <si>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</si>
  <si>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</si>
  <si>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</si>
  <si>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</si>
  <si>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</si>
  <si>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</si>
  <si>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</si>
  <si>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</si>
  <si>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</si>
  <si>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</si>
  <si>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</si>
  <si>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</si>
  <si>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</si>
  <si>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</si>
  <si>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</si>
  <si>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</si>
  <si>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</si>
  <si>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</si>
  <si>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</si>
  <si>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</si>
  <si>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</si>
  <si>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</si>
  <si>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</si>
  <si>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</si>
  <si>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</si>
  <si>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</si>
  <si>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</si>
  <si>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</si>
  <si>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</si>
  <si>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</si>
  <si>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</si>
  <si>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</si>
  <si>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</si>
  <si>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</si>
  <si>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</si>
  <si>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</si>
  <si>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</si>
  <si>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</si>
  <si>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</si>
  <si>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</si>
  <si>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</si>
  <si>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</si>
  <si>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</si>
  <si>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</si>
  <si>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</si>
  <si>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</si>
  <si>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</si>
  <si>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</si>
  <si>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</si>
  <si>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</si>
  <si>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</si>
  <si>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</si>
  <si>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</si>
  <si>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</si>
  <si>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</si>
  <si>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</si>
  <si>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</si>
  <si>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</si>
  <si>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</si>
  <si>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</si>
  <si>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</si>
  <si>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</si>
  <si>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</si>
  <si>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</si>
  <si>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</si>
  <si>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</si>
  <si>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</si>
  <si>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</si>
  <si>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</si>
  <si>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</si>
  <si>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</si>
  <si>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</si>
  <si>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</si>
  <si>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</si>
  <si>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</si>
  <si>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</si>
  <si>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</si>
  <si>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</si>
  <si>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</si>
  <si>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</si>
  <si>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</si>
  <si>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</si>
  <si>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</si>
  <si>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</si>
  <si>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</si>
  <si>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</si>
  <si>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</si>
  <si>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</si>
  <si>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</si>
  <si>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</si>
  <si>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</si>
  <si>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</si>
  <si>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</si>
  <si>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</si>
  <si>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</si>
  <si>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</si>
  <si>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</si>
  <si>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</si>
  <si>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</si>
  <si>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</si>
  <si>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</si>
  <si>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</si>
  <si>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</si>
  <si>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</si>
  <si>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</si>
  <si>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</si>
  <si>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</si>
  <si>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</si>
  <si>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</si>
  <si>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</si>
  <si>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</si>
  <si>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</si>
  <si>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</si>
  <si>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</si>
  <si>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</si>
  <si>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</si>
  <si>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</si>
  <si>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</si>
  <si>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</si>
  <si>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</si>
  <si>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</si>
  <si>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</si>
  <si>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</si>
  <si>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</si>
  <si>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</si>
  <si>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</si>
  <si>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</si>
  <si>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</si>
  <si>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</si>
  <si>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</si>
  <si>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</si>
  <si>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по факту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</si>
  <si>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</si>
  <si>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пер.Гагаринский 34</t>
    </r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</si>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</sst>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49" fontId="3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49" fontId="3" fillId="0" borderId="6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2" fontId="0" fillId="0" borderId="0" xfId="0" applyNumberForma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2" fontId="3" fillId="0" borderId="12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" fontId="0" fillId="0" borderId="0" xfId="0" applyNumberFormat="1"/>
    <xf numFmtId="0" fontId="0" fillId="0" borderId="2" xfId="0" applyBorder="1"/>
    <xf numFmtId="0" fontId="1" fillId="0" borderId="19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49" fontId="2" fillId="0" borderId="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="136" zoomScaleNormal="136" workbookViewId="0">
      <pane xSplit="2" ySplit="4" topLeftCell="C53" activePane="bottomRight" state="frozen"/>
      <selection pane="topRight" activeCell="C1" sqref="C1"/>
      <selection pane="bottomLeft" activeCell="A46" sqref="A46"/>
      <selection pane="bottomRight" activeCell="H1" sqref="H1"/>
    </sheetView>
  </sheetViews>
  <sheetFormatPr defaultRowHeight="13.2"/>
  <cols>
    <col min="1" max="1" width="7" style="1" customWidth="1"/>
    <col min="2" max="2" width="54.6640625" customWidth="1"/>
    <col min="3" max="3" width="14" customWidth="1"/>
    <col min="4" max="4" width="0.109375" hidden="1" customWidth="1"/>
    <col min="5" max="5" width="10.88671875" hidden="1" customWidth="1"/>
    <col min="6" max="6" width="0.21875" hidden="1" customWidth="1"/>
    <col min="7" max="7" width="10.33203125" customWidth="1"/>
    <col min="8" max="8" width="9.5546875" customWidth="1"/>
    <col min="9" max="242" width="8.6640625" customWidth="1"/>
    <col min="243" max="243" width="4.44140625" customWidth="1"/>
    <col min="244" max="244" width="19.6640625" customWidth="1"/>
    <col min="245" max="245" width="15.109375" customWidth="1"/>
    <col min="246" max="246" width="9.5546875" customWidth="1"/>
    <col min="247" max="498" width="8.6640625" customWidth="1"/>
    <col min="499" max="499" width="4.44140625" customWidth="1"/>
    <col min="500" max="500" width="19.6640625" customWidth="1"/>
    <col min="501" max="501" width="15.109375" customWidth="1"/>
    <col min="502" max="502" width="9.5546875" customWidth="1"/>
    <col min="503" max="754" width="8.6640625" customWidth="1"/>
    <col min="755" max="755" width="4.44140625" customWidth="1"/>
    <col min="756" max="756" width="19.6640625" customWidth="1"/>
    <col min="757" max="757" width="15.109375" customWidth="1"/>
    <col min="758" max="758" width="9.5546875" customWidth="1"/>
    <col min="759" max="1010" width="8.6640625" customWidth="1"/>
    <col min="1011" max="1011" width="4.44140625" customWidth="1"/>
    <col min="1012" max="1012" width="19.6640625" customWidth="1"/>
    <col min="1013" max="1013" width="15.109375" customWidth="1"/>
    <col min="1014" max="1014" width="9.5546875" customWidth="1"/>
    <col min="1015" max="1016" width="8.6640625" customWidth="1"/>
  </cols>
  <sheetData>
    <row r="1" spans="1:8" ht="65.400000000000006" customHeight="1" thickBot="1">
      <c r="A1" s="48" t="s">
        <v>136</v>
      </c>
      <c r="B1" s="48"/>
      <c r="C1" s="48"/>
      <c r="D1" s="48"/>
    </row>
    <row r="2" spans="1:8" ht="81.599999999999994" customHeight="1" thickBot="1">
      <c r="A2" s="36" t="s">
        <v>0</v>
      </c>
      <c r="B2" s="37" t="s">
        <v>1</v>
      </c>
      <c r="C2" s="37" t="s">
        <v>2</v>
      </c>
      <c r="D2" s="37" t="s">
        <v>3</v>
      </c>
      <c r="E2" s="40" t="s">
        <v>3</v>
      </c>
      <c r="F2" s="41" t="s">
        <v>137</v>
      </c>
      <c r="G2" s="40" t="s">
        <v>3</v>
      </c>
      <c r="H2" s="41" t="s">
        <v>138</v>
      </c>
    </row>
    <row r="3" spans="1:8">
      <c r="A3" s="33"/>
      <c r="B3" s="34" t="s">
        <v>4</v>
      </c>
      <c r="C3" s="34">
        <v>1312</v>
      </c>
      <c r="D3" s="35"/>
      <c r="E3" s="39"/>
      <c r="F3" s="39"/>
      <c r="G3" s="39"/>
      <c r="H3" s="39"/>
    </row>
    <row r="4" spans="1:8" ht="12.75" customHeight="1">
      <c r="A4" s="45" t="s">
        <v>5</v>
      </c>
      <c r="B4" s="45"/>
      <c r="C4" s="45"/>
      <c r="D4" s="45"/>
      <c r="E4" s="39"/>
      <c r="F4" s="39"/>
      <c r="G4" s="39"/>
      <c r="H4" s="39"/>
    </row>
    <row r="5" spans="1:8" ht="24">
      <c r="A5" s="4" t="s">
        <v>6</v>
      </c>
      <c r="B5" s="5" t="s">
        <v>7</v>
      </c>
      <c r="C5" s="5"/>
      <c r="D5" s="6" t="e">
        <f>#REF!*12*C$3</f>
        <v>#REF!</v>
      </c>
      <c r="E5" s="39">
        <f>F5*C$3*12</f>
        <v>82813.440000000002</v>
      </c>
      <c r="F5" s="43">
        <v>5.26</v>
      </c>
      <c r="G5" s="39">
        <f>H5*C$3*12</f>
        <v>87379.199999999997</v>
      </c>
      <c r="H5" s="39">
        <v>5.55</v>
      </c>
    </row>
    <row r="6" spans="1:8" ht="12.75" customHeight="1">
      <c r="A6" s="4" t="s">
        <v>8</v>
      </c>
      <c r="B6" s="7" t="s">
        <v>9</v>
      </c>
      <c r="C6" s="7"/>
      <c r="D6" s="6"/>
      <c r="E6" s="39"/>
      <c r="F6" s="39"/>
      <c r="G6" s="39"/>
      <c r="H6" s="39"/>
    </row>
    <row r="7" spans="1:8" s="11" customFormat="1">
      <c r="A7" s="8" t="s">
        <v>10</v>
      </c>
      <c r="B7" s="9" t="s">
        <v>11</v>
      </c>
      <c r="C7" s="10" t="s">
        <v>12</v>
      </c>
      <c r="D7" s="6"/>
      <c r="E7" s="42"/>
      <c r="F7" s="42"/>
      <c r="G7" s="39"/>
      <c r="H7" s="39"/>
    </row>
    <row r="8" spans="1:8" s="11" customFormat="1">
      <c r="A8" s="8" t="s">
        <v>13</v>
      </c>
      <c r="B8" s="9" t="s">
        <v>14</v>
      </c>
      <c r="C8" s="10" t="s">
        <v>15</v>
      </c>
      <c r="D8" s="6"/>
      <c r="E8" s="42"/>
      <c r="F8" s="42"/>
      <c r="G8" s="39"/>
      <c r="H8" s="39"/>
    </row>
    <row r="9" spans="1:8" ht="12.75" customHeight="1">
      <c r="A9" s="4" t="s">
        <v>16</v>
      </c>
      <c r="B9" s="7" t="s">
        <v>17</v>
      </c>
      <c r="C9" s="7"/>
      <c r="D9" s="6"/>
      <c r="E9" s="39"/>
      <c r="F9" s="39"/>
      <c r="G9" s="39"/>
      <c r="H9" s="39"/>
    </row>
    <row r="10" spans="1:8" s="11" customFormat="1">
      <c r="A10" s="8" t="s">
        <v>18</v>
      </c>
      <c r="B10" s="9" t="s">
        <v>19</v>
      </c>
      <c r="C10" s="10" t="s">
        <v>20</v>
      </c>
      <c r="D10" s="6"/>
      <c r="E10" s="42"/>
      <c r="F10" s="42"/>
      <c r="G10" s="39"/>
      <c r="H10" s="39"/>
    </row>
    <row r="11" spans="1:8" s="11" customFormat="1" ht="22.8">
      <c r="A11" s="8" t="s">
        <v>21</v>
      </c>
      <c r="B11" s="9" t="s">
        <v>22</v>
      </c>
      <c r="C11" s="10" t="s">
        <v>23</v>
      </c>
      <c r="D11" s="6"/>
      <c r="E11" s="42"/>
      <c r="F11" s="42"/>
      <c r="G11" s="39"/>
      <c r="H11" s="39"/>
    </row>
    <row r="12" spans="1:8" s="11" customFormat="1" ht="22.8">
      <c r="A12" s="8" t="s">
        <v>24</v>
      </c>
      <c r="B12" s="9" t="s">
        <v>25</v>
      </c>
      <c r="C12" s="10" t="s">
        <v>23</v>
      </c>
      <c r="D12" s="6"/>
      <c r="E12" s="42"/>
      <c r="F12" s="42"/>
      <c r="G12" s="39"/>
      <c r="H12" s="39"/>
    </row>
    <row r="13" spans="1:8" s="11" customFormat="1" ht="22.8">
      <c r="A13" s="8" t="s">
        <v>26</v>
      </c>
      <c r="B13" s="9" t="s">
        <v>27</v>
      </c>
      <c r="C13" s="10" t="s">
        <v>23</v>
      </c>
      <c r="D13" s="6"/>
      <c r="E13" s="42"/>
      <c r="F13" s="42"/>
      <c r="G13" s="39"/>
      <c r="H13" s="39"/>
    </row>
    <row r="14" spans="1:8" s="11" customFormat="1" ht="22.8">
      <c r="A14" s="8" t="s">
        <v>28</v>
      </c>
      <c r="B14" s="9" t="s">
        <v>29</v>
      </c>
      <c r="C14" s="10" t="s">
        <v>23</v>
      </c>
      <c r="D14" s="6"/>
      <c r="E14" s="42"/>
      <c r="F14" s="42"/>
      <c r="G14" s="39"/>
      <c r="H14" s="39"/>
    </row>
    <row r="15" spans="1:8" s="11" customFormat="1" ht="22.8">
      <c r="A15" s="8" t="s">
        <v>30</v>
      </c>
      <c r="B15" s="9" t="s">
        <v>31</v>
      </c>
      <c r="C15" s="10" t="s">
        <v>23</v>
      </c>
      <c r="D15" s="6"/>
      <c r="E15" s="42"/>
      <c r="F15" s="42"/>
      <c r="G15" s="39"/>
      <c r="H15" s="39"/>
    </row>
    <row r="16" spans="1:8" ht="12.75" customHeight="1">
      <c r="A16" s="4" t="s">
        <v>32</v>
      </c>
      <c r="B16" s="7" t="s">
        <v>33</v>
      </c>
      <c r="C16" s="7"/>
      <c r="D16" s="6"/>
      <c r="E16" s="39"/>
      <c r="F16" s="39"/>
      <c r="G16" s="39"/>
      <c r="H16" s="39"/>
    </row>
    <row r="17" spans="1:8" s="11" customFormat="1">
      <c r="A17" s="8" t="s">
        <v>34</v>
      </c>
      <c r="B17" s="9" t="s">
        <v>35</v>
      </c>
      <c r="C17" s="10" t="s">
        <v>36</v>
      </c>
      <c r="D17" s="6"/>
      <c r="E17" s="42"/>
      <c r="F17" s="42"/>
      <c r="G17" s="39"/>
      <c r="H17" s="39"/>
    </row>
    <row r="18" spans="1:8" s="11" customFormat="1">
      <c r="A18" s="8" t="s">
        <v>37</v>
      </c>
      <c r="B18" s="9" t="s">
        <v>38</v>
      </c>
      <c r="C18" s="10" t="s">
        <v>36</v>
      </c>
      <c r="D18" s="6"/>
      <c r="E18" s="42"/>
      <c r="F18" s="42"/>
      <c r="G18" s="39"/>
      <c r="H18" s="39"/>
    </row>
    <row r="19" spans="1:8" s="11" customFormat="1" ht="22.8">
      <c r="A19" s="8" t="s">
        <v>39</v>
      </c>
      <c r="B19" s="9" t="s">
        <v>40</v>
      </c>
      <c r="C19" s="10" t="s">
        <v>23</v>
      </c>
      <c r="D19" s="6"/>
      <c r="E19" s="42"/>
      <c r="F19" s="42"/>
      <c r="G19" s="39"/>
      <c r="H19" s="39"/>
    </row>
    <row r="20" spans="1:8" s="11" customFormat="1" ht="22.8">
      <c r="A20" s="8" t="s">
        <v>41</v>
      </c>
      <c r="B20" s="9" t="s">
        <v>42</v>
      </c>
      <c r="C20" s="10" t="s">
        <v>23</v>
      </c>
      <c r="D20" s="6"/>
      <c r="E20" s="42"/>
      <c r="F20" s="42"/>
      <c r="G20" s="39"/>
      <c r="H20" s="39"/>
    </row>
    <row r="21" spans="1:8" s="11" customFormat="1" ht="22.8">
      <c r="A21" s="8" t="s">
        <v>43</v>
      </c>
      <c r="B21" s="9" t="s">
        <v>44</v>
      </c>
      <c r="C21" s="10" t="s">
        <v>23</v>
      </c>
      <c r="D21" s="6"/>
      <c r="E21" s="42"/>
      <c r="F21" s="42"/>
      <c r="G21" s="39"/>
      <c r="H21" s="39"/>
    </row>
    <row r="22" spans="1:8" s="11" customFormat="1" ht="22.8">
      <c r="A22" s="8" t="s">
        <v>45</v>
      </c>
      <c r="B22" s="9" t="s">
        <v>46</v>
      </c>
      <c r="C22" s="10" t="s">
        <v>23</v>
      </c>
      <c r="D22" s="6"/>
      <c r="E22" s="42"/>
      <c r="F22" s="42"/>
      <c r="G22" s="39"/>
      <c r="H22" s="39"/>
    </row>
    <row r="23" spans="1:8" s="11" customFormat="1" ht="22.8">
      <c r="A23" s="8" t="s">
        <v>47</v>
      </c>
      <c r="B23" s="9" t="s">
        <v>48</v>
      </c>
      <c r="C23" s="10" t="s">
        <v>23</v>
      </c>
      <c r="D23" s="6"/>
      <c r="E23" s="42"/>
      <c r="F23" s="42"/>
      <c r="G23" s="39"/>
      <c r="H23" s="39"/>
    </row>
    <row r="24" spans="1:8" s="11" customFormat="1">
      <c r="A24" s="8" t="s">
        <v>49</v>
      </c>
      <c r="B24" s="9" t="s">
        <v>50</v>
      </c>
      <c r="C24" s="10" t="s">
        <v>20</v>
      </c>
      <c r="D24" s="6"/>
      <c r="E24" s="42"/>
      <c r="F24" s="42"/>
      <c r="G24" s="39"/>
      <c r="H24" s="39"/>
    </row>
    <row r="25" spans="1:8" s="11" customFormat="1">
      <c r="A25" s="8" t="s">
        <v>51</v>
      </c>
      <c r="B25" s="9" t="s">
        <v>52</v>
      </c>
      <c r="C25" s="10" t="s">
        <v>36</v>
      </c>
      <c r="D25" s="6"/>
      <c r="E25" s="42"/>
      <c r="F25" s="42"/>
      <c r="G25" s="39"/>
      <c r="H25" s="39"/>
    </row>
    <row r="26" spans="1:8" ht="12.75" customHeight="1">
      <c r="A26" s="45" t="s">
        <v>53</v>
      </c>
      <c r="B26" s="45"/>
      <c r="C26" s="45"/>
      <c r="D26" s="45"/>
      <c r="E26" s="39"/>
      <c r="F26" s="39"/>
      <c r="G26" s="39"/>
      <c r="H26" s="39"/>
    </row>
    <row r="27" spans="1:8" ht="24">
      <c r="A27" s="4" t="s">
        <v>54</v>
      </c>
      <c r="B27" s="5" t="s">
        <v>55</v>
      </c>
      <c r="C27" s="5"/>
      <c r="D27" s="6"/>
      <c r="E27" s="39"/>
      <c r="F27" s="39"/>
      <c r="G27" s="39"/>
      <c r="H27" s="39"/>
    </row>
    <row r="28" spans="1:8" ht="12.75" customHeight="1">
      <c r="A28" s="4" t="s">
        <v>56</v>
      </c>
      <c r="B28" s="7" t="s">
        <v>57</v>
      </c>
      <c r="C28" s="7"/>
      <c r="D28" s="6"/>
      <c r="E28" s="39"/>
      <c r="F28" s="39"/>
      <c r="G28" s="39"/>
      <c r="H28" s="39"/>
    </row>
    <row r="29" spans="1:8" s="11" customFormat="1">
      <c r="A29" s="8" t="s">
        <v>58</v>
      </c>
      <c r="B29" s="12" t="s">
        <v>59</v>
      </c>
      <c r="C29" s="10" t="s">
        <v>36</v>
      </c>
      <c r="D29" s="6" t="e">
        <f>#REF!*12*C$3</f>
        <v>#REF!</v>
      </c>
      <c r="E29" s="42">
        <f>F29*C$3*12</f>
        <v>5195.5200000000004</v>
      </c>
      <c r="F29" s="44">
        <v>0.33</v>
      </c>
      <c r="G29" s="39">
        <f t="shared" ref="G6:G62" si="0">H29*C$3*12</f>
        <v>5510.4</v>
      </c>
      <c r="H29" s="39">
        <v>0.35</v>
      </c>
    </row>
    <row r="30" spans="1:8" s="11" customFormat="1" ht="22.8">
      <c r="A30" s="8" t="s">
        <v>60</v>
      </c>
      <c r="B30" s="12" t="s">
        <v>61</v>
      </c>
      <c r="C30" s="10" t="s">
        <v>36</v>
      </c>
      <c r="D30" s="6" t="e">
        <f>#REF!*12*C$3</f>
        <v>#REF!</v>
      </c>
      <c r="E30" s="42">
        <f>F30*C$3*12</f>
        <v>3306.24</v>
      </c>
      <c r="F30" s="44">
        <v>0.21</v>
      </c>
      <c r="G30" s="39">
        <f t="shared" si="0"/>
        <v>3463.68</v>
      </c>
      <c r="H30" s="39">
        <v>0.22</v>
      </c>
    </row>
    <row r="31" spans="1:8" s="11" customFormat="1" ht="22.8">
      <c r="A31" s="8" t="s">
        <v>62</v>
      </c>
      <c r="B31" s="12" t="s">
        <v>63</v>
      </c>
      <c r="C31" s="10" t="s">
        <v>36</v>
      </c>
      <c r="D31" s="6" t="e">
        <f>#REF!*12*C$3</f>
        <v>#REF!</v>
      </c>
      <c r="E31" s="42">
        <f>F31*C$3*12</f>
        <v>1102.08</v>
      </c>
      <c r="F31" s="44">
        <v>7.0000000000000007E-2</v>
      </c>
      <c r="G31" s="39">
        <f t="shared" si="0"/>
        <v>1102.08</v>
      </c>
      <c r="H31" s="39">
        <v>7.0000000000000007E-2</v>
      </c>
    </row>
    <row r="32" spans="1:8" s="11" customFormat="1" ht="22.8">
      <c r="A32" s="8" t="s">
        <v>64</v>
      </c>
      <c r="B32" s="12" t="s">
        <v>65</v>
      </c>
      <c r="C32" s="10" t="s">
        <v>36</v>
      </c>
      <c r="D32" s="6" t="e">
        <f>#REF!*12*C$3</f>
        <v>#REF!</v>
      </c>
      <c r="E32" s="42">
        <f>F32*C$3*12</f>
        <v>787.2</v>
      </c>
      <c r="F32" s="44">
        <v>0.05</v>
      </c>
      <c r="G32" s="39">
        <f t="shared" si="0"/>
        <v>787.2</v>
      </c>
      <c r="H32" s="39">
        <v>0.05</v>
      </c>
    </row>
    <row r="33" spans="1:8" ht="12.75" customHeight="1">
      <c r="A33" s="4" t="s">
        <v>66</v>
      </c>
      <c r="B33" s="7" t="s">
        <v>67</v>
      </c>
      <c r="C33" s="7"/>
      <c r="D33" s="6"/>
      <c r="E33" s="42"/>
      <c r="F33" s="44"/>
      <c r="G33" s="39"/>
      <c r="H33" s="39"/>
    </row>
    <row r="34" spans="1:8" s="11" customFormat="1" ht="22.8">
      <c r="A34" s="8" t="s">
        <v>68</v>
      </c>
      <c r="B34" s="9" t="s">
        <v>69</v>
      </c>
      <c r="C34" s="10" t="s">
        <v>70</v>
      </c>
      <c r="D34" s="6" t="e">
        <f>#REF!*12*C$3</f>
        <v>#REF!</v>
      </c>
      <c r="E34" s="42">
        <v>0</v>
      </c>
      <c r="F34" s="44">
        <v>0</v>
      </c>
      <c r="G34" s="39">
        <f t="shared" si="0"/>
        <v>0</v>
      </c>
      <c r="H34" s="39">
        <f t="shared" ref="H6:H62" si="1">F34*1.0562</f>
        <v>0</v>
      </c>
    </row>
    <row r="35" spans="1:8" ht="22.8">
      <c r="A35" s="8" t="s">
        <v>71</v>
      </c>
      <c r="B35" s="9" t="s">
        <v>72</v>
      </c>
      <c r="C35" s="10" t="s">
        <v>73</v>
      </c>
      <c r="D35" s="6" t="e">
        <f>#REF!*12*C$3</f>
        <v>#REF!</v>
      </c>
      <c r="E35" s="42">
        <f>F35*C$3*12</f>
        <v>3148.8</v>
      </c>
      <c r="F35" s="44">
        <v>0.2</v>
      </c>
      <c r="G35" s="39">
        <f t="shared" si="0"/>
        <v>3306.24</v>
      </c>
      <c r="H35" s="39">
        <v>0.21</v>
      </c>
    </row>
    <row r="36" spans="1:8" s="11" customFormat="1" ht="22.8">
      <c r="A36" s="8" t="s">
        <v>74</v>
      </c>
      <c r="B36" s="9" t="s">
        <v>75</v>
      </c>
      <c r="C36" s="10" t="s">
        <v>76</v>
      </c>
      <c r="D36" s="6" t="e">
        <f>#REF!*12*C$3</f>
        <v>#REF!</v>
      </c>
      <c r="E36" s="42">
        <f>F36*C$3*12</f>
        <v>0</v>
      </c>
      <c r="F36" s="44">
        <v>0</v>
      </c>
      <c r="G36" s="39">
        <f t="shared" si="0"/>
        <v>0</v>
      </c>
      <c r="H36" s="39">
        <f t="shared" si="1"/>
        <v>0</v>
      </c>
    </row>
    <row r="37" spans="1:8" s="11" customFormat="1">
      <c r="A37" s="8" t="s">
        <v>77</v>
      </c>
      <c r="B37" s="9" t="s">
        <v>78</v>
      </c>
      <c r="C37" s="10" t="s">
        <v>36</v>
      </c>
      <c r="D37" s="6" t="e">
        <f>#REF!*12*C$3</f>
        <v>#REF!</v>
      </c>
      <c r="E37" s="42">
        <f>F37*C$3*12</f>
        <v>4723.2</v>
      </c>
      <c r="F37" s="44">
        <v>0.3</v>
      </c>
      <c r="G37" s="39">
        <f t="shared" si="0"/>
        <v>5038.08</v>
      </c>
      <c r="H37" s="39">
        <v>0.32</v>
      </c>
    </row>
    <row r="38" spans="1:8" s="11" customFormat="1" ht="22.8">
      <c r="A38" s="8" t="s">
        <v>79</v>
      </c>
      <c r="B38" s="9" t="s">
        <v>80</v>
      </c>
      <c r="C38" s="10" t="s">
        <v>81</v>
      </c>
      <c r="D38" s="6" t="e">
        <f>#REF!*12*C$3</f>
        <v>#REF!</v>
      </c>
      <c r="E38" s="42">
        <f>F38*C$3*12</f>
        <v>0</v>
      </c>
      <c r="F38" s="44">
        <v>0</v>
      </c>
      <c r="G38" s="39">
        <f t="shared" si="0"/>
        <v>0</v>
      </c>
      <c r="H38" s="39">
        <f t="shared" si="1"/>
        <v>0</v>
      </c>
    </row>
    <row r="39" spans="1:8" ht="20.25" customHeight="1">
      <c r="A39" s="4" t="s">
        <v>82</v>
      </c>
      <c r="B39" s="46" t="s">
        <v>83</v>
      </c>
      <c r="C39" s="47"/>
      <c r="D39" s="6"/>
      <c r="E39" s="42"/>
      <c r="F39" s="44"/>
      <c r="G39" s="39"/>
      <c r="H39" s="39"/>
    </row>
    <row r="40" spans="1:8">
      <c r="A40" s="8" t="s">
        <v>84</v>
      </c>
      <c r="B40" s="9" t="s">
        <v>85</v>
      </c>
      <c r="C40" s="10" t="s">
        <v>36</v>
      </c>
      <c r="D40" s="6" t="e">
        <f>#REF!*12*C$3</f>
        <v>#REF!</v>
      </c>
      <c r="E40" s="42">
        <f t="shared" ref="E40:E50" si="2">F40*C$3*12</f>
        <v>8974.0799999999981</v>
      </c>
      <c r="F40" s="44">
        <v>0.56999999999999995</v>
      </c>
      <c r="G40" s="39">
        <f t="shared" si="0"/>
        <v>9446.4</v>
      </c>
      <c r="H40" s="39">
        <v>0.6</v>
      </c>
    </row>
    <row r="41" spans="1:8">
      <c r="A41" s="8" t="s">
        <v>86</v>
      </c>
      <c r="B41" s="13" t="s">
        <v>87</v>
      </c>
      <c r="C41" s="10" t="s">
        <v>36</v>
      </c>
      <c r="D41" s="6" t="e">
        <f>#REF!*12*C$3</f>
        <v>#REF!</v>
      </c>
      <c r="E41" s="42">
        <f t="shared" si="2"/>
        <v>1102.08</v>
      </c>
      <c r="F41" s="44">
        <v>7.0000000000000007E-2</v>
      </c>
      <c r="G41" s="39">
        <f t="shared" si="0"/>
        <v>1259.52</v>
      </c>
      <c r="H41" s="39">
        <v>0.08</v>
      </c>
    </row>
    <row r="42" spans="1:8">
      <c r="A42" s="8" t="s">
        <v>88</v>
      </c>
      <c r="B42" s="9" t="s">
        <v>89</v>
      </c>
      <c r="C42" s="10" t="s">
        <v>90</v>
      </c>
      <c r="D42" s="6" t="e">
        <f>#REF!*12*C$3</f>
        <v>#REF!</v>
      </c>
      <c r="E42" s="42">
        <f t="shared" si="2"/>
        <v>10863.36</v>
      </c>
      <c r="F42" s="44">
        <v>0.69</v>
      </c>
      <c r="G42" s="39">
        <f t="shared" si="0"/>
        <v>11493.119999999999</v>
      </c>
      <c r="H42" s="39">
        <v>0.73</v>
      </c>
    </row>
    <row r="43" spans="1:8">
      <c r="A43" s="8" t="s">
        <v>91</v>
      </c>
      <c r="B43" s="3" t="s">
        <v>92</v>
      </c>
      <c r="C43" s="10" t="s">
        <v>36</v>
      </c>
      <c r="D43" s="6" t="e">
        <f>#REF!*12*C$3</f>
        <v>#REF!</v>
      </c>
      <c r="E43" s="42">
        <f t="shared" si="2"/>
        <v>629.76</v>
      </c>
      <c r="F43" s="44">
        <v>0.04</v>
      </c>
      <c r="G43" s="39">
        <f t="shared" si="0"/>
        <v>629.76</v>
      </c>
      <c r="H43" s="39">
        <v>0.04</v>
      </c>
    </row>
    <row r="44" spans="1:8">
      <c r="A44" s="8" t="s">
        <v>93</v>
      </c>
      <c r="B44" s="3" t="s">
        <v>94</v>
      </c>
      <c r="C44" s="10" t="s">
        <v>95</v>
      </c>
      <c r="D44" s="6" t="e">
        <f>#REF!*12*C$3</f>
        <v>#REF!</v>
      </c>
      <c r="E44" s="42">
        <f t="shared" si="2"/>
        <v>9446.4</v>
      </c>
      <c r="F44" s="44">
        <v>0.6</v>
      </c>
      <c r="G44" s="39">
        <f t="shared" si="0"/>
        <v>9918.7200000000012</v>
      </c>
      <c r="H44" s="39">
        <v>0.63</v>
      </c>
    </row>
    <row r="45" spans="1:8" ht="22.8">
      <c r="A45" s="8" t="s">
        <v>96</v>
      </c>
      <c r="B45" s="3" t="s">
        <v>97</v>
      </c>
      <c r="C45" s="10" t="s">
        <v>36</v>
      </c>
      <c r="D45" s="6" t="e">
        <f>#REF!*12*C$3</f>
        <v>#REF!</v>
      </c>
      <c r="E45" s="42">
        <f t="shared" si="2"/>
        <v>1574.4</v>
      </c>
      <c r="F45" s="44">
        <v>0.1</v>
      </c>
      <c r="G45" s="39">
        <f t="shared" si="0"/>
        <v>1731.84</v>
      </c>
      <c r="H45" s="39">
        <v>0.11</v>
      </c>
    </row>
    <row r="46" spans="1:8" s="11" customFormat="1">
      <c r="A46" s="8" t="s">
        <v>98</v>
      </c>
      <c r="B46" s="3" t="s">
        <v>99</v>
      </c>
      <c r="C46" s="10" t="s">
        <v>36</v>
      </c>
      <c r="D46" s="6" t="e">
        <f>#REF!*12*C$3</f>
        <v>#REF!</v>
      </c>
      <c r="E46" s="42">
        <f t="shared" si="2"/>
        <v>1574.4</v>
      </c>
      <c r="F46" s="44">
        <v>0.1</v>
      </c>
      <c r="G46" s="39">
        <f t="shared" si="0"/>
        <v>1731.84</v>
      </c>
      <c r="H46" s="39">
        <v>0.11</v>
      </c>
    </row>
    <row r="47" spans="1:8" ht="22.8">
      <c r="A47" s="14" t="s">
        <v>100</v>
      </c>
      <c r="B47" s="3" t="s">
        <v>101</v>
      </c>
      <c r="C47" s="10" t="s">
        <v>23</v>
      </c>
      <c r="D47" s="6" t="e">
        <f>#REF!*12*C$3</f>
        <v>#REF!</v>
      </c>
      <c r="E47" s="42">
        <f t="shared" si="2"/>
        <v>12437.76</v>
      </c>
      <c r="F47" s="44">
        <v>0.79</v>
      </c>
      <c r="G47" s="39">
        <f t="shared" si="0"/>
        <v>13067.52</v>
      </c>
      <c r="H47" s="39">
        <v>0.83</v>
      </c>
    </row>
    <row r="48" spans="1:8" ht="22.8">
      <c r="A48" s="8" t="s">
        <v>102</v>
      </c>
      <c r="B48" s="3" t="s">
        <v>103</v>
      </c>
      <c r="C48" s="10" t="s">
        <v>104</v>
      </c>
      <c r="D48" s="6" t="e">
        <f>#REF!*12*C$3</f>
        <v>#REF!</v>
      </c>
      <c r="E48" s="42">
        <f t="shared" si="2"/>
        <v>1102.08</v>
      </c>
      <c r="F48" s="44">
        <v>7.0000000000000007E-2</v>
      </c>
      <c r="G48" s="39">
        <f t="shared" si="0"/>
        <v>1102.08</v>
      </c>
      <c r="H48" s="39">
        <v>7.0000000000000007E-2</v>
      </c>
    </row>
    <row r="49" spans="1:8">
      <c r="A49" s="8" t="s">
        <v>105</v>
      </c>
      <c r="B49" s="3" t="s">
        <v>106</v>
      </c>
      <c r="C49" s="10" t="s">
        <v>104</v>
      </c>
      <c r="D49" s="6" t="e">
        <f>#REF!*12*C$3</f>
        <v>#REF!</v>
      </c>
      <c r="E49" s="42">
        <f t="shared" si="2"/>
        <v>1574.4</v>
      </c>
      <c r="F49" s="44">
        <v>0.1</v>
      </c>
      <c r="G49" s="39">
        <f t="shared" si="0"/>
        <v>1731.84</v>
      </c>
      <c r="H49" s="39">
        <v>0.11</v>
      </c>
    </row>
    <row r="50" spans="1:8">
      <c r="A50" s="8" t="s">
        <v>107</v>
      </c>
      <c r="B50" s="3" t="s">
        <v>108</v>
      </c>
      <c r="C50" s="10" t="s">
        <v>95</v>
      </c>
      <c r="D50" s="6" t="e">
        <f>#REF!*12*C$3</f>
        <v>#REF!</v>
      </c>
      <c r="E50" s="42">
        <f t="shared" si="2"/>
        <v>1574.4</v>
      </c>
      <c r="F50" s="44">
        <v>0.1</v>
      </c>
      <c r="G50" s="39">
        <f t="shared" si="0"/>
        <v>1731.84</v>
      </c>
      <c r="H50" s="39">
        <v>0.11</v>
      </c>
    </row>
    <row r="51" spans="1:8" s="16" customFormat="1" ht="12.75" customHeight="1">
      <c r="A51" s="4" t="s">
        <v>109</v>
      </c>
      <c r="B51" s="15" t="s">
        <v>110</v>
      </c>
      <c r="C51" s="15"/>
      <c r="D51" s="6"/>
      <c r="E51" s="42"/>
      <c r="F51" s="44"/>
      <c r="G51" s="39"/>
      <c r="H51" s="39"/>
    </row>
    <row r="52" spans="1:8" s="11" customFormat="1" ht="45.6">
      <c r="A52" s="8" t="s">
        <v>111</v>
      </c>
      <c r="B52" s="3" t="s">
        <v>112</v>
      </c>
      <c r="C52" s="10" t="s">
        <v>113</v>
      </c>
      <c r="D52" s="6" t="e">
        <f>#REF!*12*C$3</f>
        <v>#REF!</v>
      </c>
      <c r="E52" s="42">
        <f>F52*C$3*12</f>
        <v>1102.08</v>
      </c>
      <c r="F52" s="44">
        <v>7.0000000000000007E-2</v>
      </c>
      <c r="G52" s="39">
        <f t="shared" si="0"/>
        <v>1102.08</v>
      </c>
      <c r="H52" s="39">
        <v>7.0000000000000007E-2</v>
      </c>
    </row>
    <row r="53" spans="1:8" s="11" customFormat="1">
      <c r="A53" s="8" t="s">
        <v>114</v>
      </c>
      <c r="B53" s="3" t="s">
        <v>115</v>
      </c>
      <c r="C53" s="10" t="s">
        <v>36</v>
      </c>
      <c r="D53" s="6" t="e">
        <f>#REF!*12*C$3</f>
        <v>#REF!</v>
      </c>
      <c r="E53" s="42">
        <f>F53*C$3*12</f>
        <v>1102.08</v>
      </c>
      <c r="F53" s="44">
        <v>7.0000000000000007E-2</v>
      </c>
      <c r="G53" s="39">
        <f t="shared" si="0"/>
        <v>1102.08</v>
      </c>
      <c r="H53" s="39">
        <v>7.0000000000000007E-2</v>
      </c>
    </row>
    <row r="54" spans="1:8" ht="12.75" customHeight="1">
      <c r="A54" s="45" t="s">
        <v>116</v>
      </c>
      <c r="B54" s="45"/>
      <c r="C54" s="45"/>
      <c r="D54" s="45"/>
      <c r="E54" s="42"/>
      <c r="F54" s="44"/>
      <c r="G54" s="39"/>
      <c r="H54" s="39"/>
    </row>
    <row r="55" spans="1:8">
      <c r="A55" s="2" t="s">
        <v>117</v>
      </c>
      <c r="B55" s="17" t="s">
        <v>118</v>
      </c>
      <c r="C55" s="18" t="s">
        <v>95</v>
      </c>
      <c r="D55" s="6" t="e">
        <f>#REF!*12*C$3</f>
        <v>#REF!</v>
      </c>
      <c r="E55" s="42">
        <f t="shared" ref="E55:E62" si="3">F55*C$3*12</f>
        <v>33062.400000000001</v>
      </c>
      <c r="F55" s="44">
        <v>2.1</v>
      </c>
      <c r="G55" s="39">
        <f t="shared" si="0"/>
        <v>34951.680000000008</v>
      </c>
      <c r="H55" s="39">
        <v>2.2200000000000002</v>
      </c>
    </row>
    <row r="56" spans="1:8">
      <c r="A56" s="2" t="s">
        <v>119</v>
      </c>
      <c r="B56" s="3" t="s">
        <v>120</v>
      </c>
      <c r="C56" s="19" t="s">
        <v>95</v>
      </c>
      <c r="D56" s="6" t="e">
        <f>#REF!*12*C$3</f>
        <v>#REF!</v>
      </c>
      <c r="E56" s="42">
        <f t="shared" si="3"/>
        <v>1574.4</v>
      </c>
      <c r="F56" s="44">
        <v>0.1</v>
      </c>
      <c r="G56" s="39">
        <f t="shared" si="0"/>
        <v>1731.84</v>
      </c>
      <c r="H56" s="39">
        <v>0.11</v>
      </c>
    </row>
    <row r="57" spans="1:8" ht="22.8">
      <c r="A57" s="2" t="s">
        <v>121</v>
      </c>
      <c r="B57" s="3" t="s">
        <v>122</v>
      </c>
      <c r="C57" s="19" t="s">
        <v>23</v>
      </c>
      <c r="D57" s="6" t="e">
        <f>#REF!*12*C$3</f>
        <v>#REF!</v>
      </c>
      <c r="E57" s="42">
        <f t="shared" si="3"/>
        <v>2519.04</v>
      </c>
      <c r="F57" s="44">
        <v>0.16</v>
      </c>
      <c r="G57" s="39">
        <f t="shared" si="0"/>
        <v>2676.4800000000005</v>
      </c>
      <c r="H57" s="39">
        <v>0.17</v>
      </c>
    </row>
    <row r="58" spans="1:8">
      <c r="A58" s="2" t="s">
        <v>123</v>
      </c>
      <c r="B58" s="3" t="s">
        <v>124</v>
      </c>
      <c r="C58" s="19" t="s">
        <v>95</v>
      </c>
      <c r="D58" s="6" t="e">
        <f>#REF!*12*C$3</f>
        <v>#REF!</v>
      </c>
      <c r="E58" s="42">
        <f t="shared" si="3"/>
        <v>12280.32</v>
      </c>
      <c r="F58" s="44">
        <v>0.78</v>
      </c>
      <c r="G58" s="39">
        <f t="shared" si="0"/>
        <v>12910.079999999998</v>
      </c>
      <c r="H58" s="39">
        <v>0.82</v>
      </c>
    </row>
    <row r="59" spans="1:8">
      <c r="A59" s="2" t="s">
        <v>125</v>
      </c>
      <c r="B59" s="3" t="s">
        <v>126</v>
      </c>
      <c r="C59" s="19" t="s">
        <v>95</v>
      </c>
      <c r="D59" s="6" t="e">
        <f>#REF!*12*C$3</f>
        <v>#REF!</v>
      </c>
      <c r="E59" s="42">
        <f t="shared" si="3"/>
        <v>35738.880000000005</v>
      </c>
      <c r="F59" s="44">
        <v>2.27</v>
      </c>
      <c r="G59" s="39">
        <f t="shared" si="0"/>
        <v>37785.599999999999</v>
      </c>
      <c r="H59" s="39">
        <v>2.4</v>
      </c>
    </row>
    <row r="60" spans="1:8">
      <c r="A60" s="2" t="s">
        <v>127</v>
      </c>
      <c r="B60" s="3" t="s">
        <v>128</v>
      </c>
      <c r="C60" s="19" t="s">
        <v>95</v>
      </c>
      <c r="D60" s="6" t="e">
        <f>#REF!*12*C$3</f>
        <v>#REF!</v>
      </c>
      <c r="E60" s="42">
        <f t="shared" si="3"/>
        <v>4408.32</v>
      </c>
      <c r="F60" s="44">
        <v>0.28000000000000003</v>
      </c>
      <c r="G60" s="39">
        <f t="shared" si="0"/>
        <v>4723.2</v>
      </c>
      <c r="H60" s="39">
        <v>0.3</v>
      </c>
    </row>
    <row r="61" spans="1:8" ht="13.8" thickBot="1">
      <c r="A61" s="28" t="s">
        <v>129</v>
      </c>
      <c r="B61" s="29" t="s">
        <v>130</v>
      </c>
      <c r="C61" s="30" t="s">
        <v>95</v>
      </c>
      <c r="D61" s="31" t="e">
        <f>#REF!*12*C$3</f>
        <v>#REF!</v>
      </c>
      <c r="E61" s="42">
        <f t="shared" si="3"/>
        <v>25190.400000000001</v>
      </c>
      <c r="F61" s="44">
        <v>1.6</v>
      </c>
      <c r="G61" s="39">
        <f t="shared" si="0"/>
        <v>26607.359999999997</v>
      </c>
      <c r="H61" s="39">
        <v>1.69</v>
      </c>
    </row>
    <row r="62" spans="1:8" s="16" customFormat="1" ht="13.8" thickBot="1">
      <c r="A62" s="20" t="s">
        <v>131</v>
      </c>
      <c r="B62" s="20"/>
      <c r="C62" s="20"/>
      <c r="D62" s="32" t="e">
        <f>#REF!*12*C$3</f>
        <v>#REF!</v>
      </c>
      <c r="E62" s="42">
        <f t="shared" si="3"/>
        <v>268907.52000000002</v>
      </c>
      <c r="F62" s="44">
        <v>17.079999999999998</v>
      </c>
      <c r="G62" s="39">
        <f t="shared" si="0"/>
        <v>284021.76000000001</v>
      </c>
      <c r="H62" s="39">
        <v>18.04</v>
      </c>
    </row>
    <row r="63" spans="1:8" ht="84.6" hidden="1" thickBot="1">
      <c r="A63" s="24" t="s">
        <v>132</v>
      </c>
      <c r="B63" s="25" t="s">
        <v>133</v>
      </c>
      <c r="C63" s="26" t="s">
        <v>95</v>
      </c>
      <c r="D63" s="27" t="s">
        <v>134</v>
      </c>
      <c r="F63" s="44" t="e">
        <f>#REF!*1.0911</f>
        <v>#REF!</v>
      </c>
    </row>
    <row r="64" spans="1:8" ht="14.4" hidden="1" thickTop="1" thickBot="1">
      <c r="A64" s="21" t="s">
        <v>135</v>
      </c>
      <c r="B64" s="21"/>
      <c r="C64" s="22"/>
      <c r="D64" s="6" t="e">
        <f>#REF!*12*C$3</f>
        <v>#REF!</v>
      </c>
      <c r="F64" s="44" t="e">
        <f>#REF!*1.0911</f>
        <v>#REF!</v>
      </c>
    </row>
    <row r="65" spans="4:6" hidden="1">
      <c r="F65" s="44" t="e">
        <f>#REF!*1.0911</f>
        <v>#REF!</v>
      </c>
    </row>
    <row r="67" spans="4:6">
      <c r="D67" t="e">
        <f>D62/C3/12</f>
        <v>#REF!</v>
      </c>
      <c r="E67" s="38"/>
      <c r="F67" s="23"/>
    </row>
  </sheetData>
  <mergeCells count="5">
    <mergeCell ref="A4:D4"/>
    <mergeCell ref="A26:D26"/>
    <mergeCell ref="A54:D54"/>
    <mergeCell ref="B39:C39"/>
    <mergeCell ref="A1:D1"/>
  </mergeCells>
  <pageMargins left="0.74791666666666701" right="0.74791666666666701" top="0.23611111111111099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9</cp:revision>
  <cp:lastPrinted>2023-08-31T08:17:07Z</cp:lastPrinted>
  <dcterms:created xsi:type="dcterms:W3CDTF">2011-09-20T07:13:12Z</dcterms:created>
  <dcterms:modified xsi:type="dcterms:W3CDTF">2026-08-19T13:03:33Z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