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старые работники\Ковтунова Е.Н\Тарифы\Перечни ИВНЯ\Перечни Ивня с 01.09.2025 г\"/>
    </mc:Choice>
  </mc:AlternateContent>
  <bookViews>
    <workbookView xWindow="0" yWindow="0" windowWidth="23040" windowHeight="10632" tabRatio="889"/>
  </bookViews>
  <sheets>
    <sheet name="для договора" sheetId="21" r:id="rId1"/>
  </sheets>
  <calcPr calcId="162913" iterateDelta="1E-4"/>
</workbook>
</file>

<file path=xl/calcChain.xml><?xml version="1.0" encoding="utf-8"?>
<calcChain xmlns="http://schemas.openxmlformats.org/spreadsheetml/2006/main">
  <c r="G32" i="21" l="1"/>
  <c r="G65" i="21" s="1"/>
  <c r="G47" i="21"/>
  <c r="G35" i="21"/>
  <c r="G36" i="21"/>
  <c r="G37" i="21"/>
  <c r="G38" i="21"/>
  <c r="G39" i="21"/>
  <c r="G40" i="21"/>
  <c r="F35" i="21" l="1"/>
  <c r="F36" i="21"/>
  <c r="F37" i="21"/>
  <c r="F38" i="21"/>
  <c r="F39" i="21"/>
  <c r="F40" i="21"/>
  <c r="F41" i="21"/>
  <c r="F42" i="21"/>
  <c r="F43" i="21"/>
  <c r="F45" i="21"/>
  <c r="F46" i="21"/>
  <c r="F47" i="21"/>
  <c r="F48" i="21"/>
  <c r="F49" i="21"/>
  <c r="F50" i="21"/>
  <c r="F51" i="21"/>
  <c r="F52" i="21"/>
  <c r="F53" i="21"/>
  <c r="F55" i="21"/>
  <c r="F56" i="21"/>
  <c r="F57" i="21"/>
  <c r="F59" i="21"/>
  <c r="F60" i="21"/>
  <c r="F61" i="21"/>
  <c r="F62" i="21"/>
  <c r="F63" i="21"/>
  <c r="F64" i="21"/>
  <c r="F34" i="21"/>
  <c r="F7" i="21"/>
  <c r="F8" i="21"/>
  <c r="F9" i="21"/>
  <c r="F10" i="21"/>
  <c r="F11" i="21"/>
  <c r="F12" i="21"/>
  <c r="F65" i="21" l="1"/>
</calcChain>
</file>

<file path=xl/sharedStrings.xml><?xml version="1.0" encoding="utf-8"?>
<sst xmlns="http://schemas.openxmlformats.org/spreadsheetml/2006/main" count="173" uniqueCount="139">
  <si>
    <t>Уборка лестничных клеток</t>
  </si>
  <si>
    <t>Итого</t>
  </si>
  <si>
    <t>Очистка кровли от мусора и грязи</t>
  </si>
  <si>
    <t>Ревизия вентилей в местах общего пользования</t>
  </si>
  <si>
    <t>Устранение засоров внутренних канализационных трубопроводов</t>
  </si>
  <si>
    <t>По мере необходимости</t>
  </si>
  <si>
    <t>1 раз в год</t>
  </si>
  <si>
    <t>Техническое обслуживание внутридомовых инженерных сетей и МОП</t>
  </si>
  <si>
    <t>№</t>
  </si>
  <si>
    <t>Вид работ</t>
  </si>
  <si>
    <t>Периодичность</t>
  </si>
  <si>
    <t>Годовая плата (рублей)</t>
  </si>
  <si>
    <t>2 раза в год</t>
  </si>
  <si>
    <t>2.1.</t>
  </si>
  <si>
    <t>2.2.</t>
  </si>
  <si>
    <t>2.3.</t>
  </si>
  <si>
    <t>Постоянно</t>
  </si>
  <si>
    <t>3.1.</t>
  </si>
  <si>
    <t>4.1.</t>
  </si>
  <si>
    <t>4.2.</t>
  </si>
  <si>
    <t>Аварийное обслуживание</t>
  </si>
  <si>
    <t>4.3.</t>
  </si>
  <si>
    <t>4.4.</t>
  </si>
  <si>
    <t>Общие и частичные осмотры линий электрических сетей, арматуры, электрооборудования в подвальных помещениях</t>
  </si>
  <si>
    <t>Непредвиденные работы по текущему ремонту общего имущества жилого дома</t>
  </si>
  <si>
    <t>Профосмотры конструктивных элементов, в том числе:</t>
  </si>
  <si>
    <t>3.1.1.</t>
  </si>
  <si>
    <t>Общие и частичные осмотры конструктивных элементов</t>
  </si>
  <si>
    <t>3.1.2.</t>
  </si>
  <si>
    <t>3.2.</t>
  </si>
  <si>
    <t>Ремонт конструктивных элементов</t>
  </si>
  <si>
    <t>3.2.1.</t>
  </si>
  <si>
    <t>3.2.2.</t>
  </si>
  <si>
    <t>3.2.3.</t>
  </si>
  <si>
    <t>3.3.</t>
  </si>
  <si>
    <t>Техническое обслуживание конструктивных элементов</t>
  </si>
  <si>
    <t>Утепление подвалов и подъездов</t>
  </si>
  <si>
    <t>Подготовка к сезонной эксплуатации</t>
  </si>
  <si>
    <t>Общие и частичные осмотры и обследования</t>
  </si>
  <si>
    <t>4.</t>
  </si>
  <si>
    <t>Мелкий ремонт</t>
  </si>
  <si>
    <t>2 раз в год</t>
  </si>
  <si>
    <t>1 раз в месяц</t>
  </si>
  <si>
    <t>Затраты на охрану труда работников РЭС</t>
  </si>
  <si>
    <t>6 раз год</t>
  </si>
  <si>
    <t>4 раза в год</t>
  </si>
  <si>
    <t>По мере необходимости, но не менее 2-х раз в год</t>
  </si>
  <si>
    <t>Общие и частичные осмотры кровельных покрытий</t>
  </si>
  <si>
    <t>Работы по техническому обслуживанию и ремонту внутридомового инженерного оборудования и МОП</t>
  </si>
  <si>
    <t>Установка недостающих, частично разбитых и укрепление слабо укрепленных стекол в дверных и оконных заполнениях</t>
  </si>
  <si>
    <t>Укрепление и регулировка доводчиков</t>
  </si>
  <si>
    <t>Установка или укрепление ручек и шпингалетов на оконных и дверных заполнениях</t>
  </si>
  <si>
    <t>Смена или ремонт отмостки</t>
  </si>
  <si>
    <t>Восстановление приямков, входов в подвалы</t>
  </si>
  <si>
    <t>Восстановление поврежденных участков штукатурки и облицовки</t>
  </si>
  <si>
    <t>3.2.4.</t>
  </si>
  <si>
    <t>3.2.5.</t>
  </si>
  <si>
    <t>Смазывание замков тех. помещений</t>
  </si>
  <si>
    <t>Очистка тех. этажей от мусора со сбором его в тару и отноской в установленное место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</si>
  <si>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</si>
  <si>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</si>
  <si>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7 раз в год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</si>
  <si>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</si>
  <si>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12 раз в год</t>
  </si>
  <si>
    <t>Ликвидация воздушных пробок в системе центрального отопления (наладка системы - стояки)</t>
  </si>
  <si>
    <t>Опрессовка и промывка трубопроводов системы  центрального отопления</t>
  </si>
  <si>
    <t>Испытание трубопроводов системы центрального отопления (Наладка системы отопления)</t>
  </si>
  <si>
    <t>Затраты по управление домом</t>
  </si>
  <si>
    <t>5 раз в неделю</t>
  </si>
  <si>
    <r>
      <t>Площадь, м</t>
    </r>
    <r>
      <rPr>
        <vertAlign val="superscript"/>
        <sz val="9"/>
        <rFont val="Arial Cyr"/>
        <charset val="204"/>
      </rPr>
      <t>2</t>
    </r>
  </si>
  <si>
    <t>3.1.3.</t>
  </si>
  <si>
    <t>3.1.4.</t>
  </si>
  <si>
    <t>Стоимость на 1 м2 общей площади (рублей в месяц)</t>
  </si>
  <si>
    <t>Дезинсекция и дератизация подвалов</t>
  </si>
  <si>
    <t>Техобслуживание вводных и внутренних газопроводов</t>
  </si>
  <si>
    <t>по графику</t>
  </si>
  <si>
    <t>Прочие расходы</t>
  </si>
  <si>
    <t>Проверка заземления оболочки электрокабеля, замеры сопротивления изоляции проводов</t>
  </si>
  <si>
    <t>1 раз в 3 года</t>
  </si>
  <si>
    <t>Мытье окон и дверей</t>
  </si>
  <si>
    <t>Влажная протирка элементов лестничных клеток (стены,почтовые ящики,отопительные приборы и пр.)</t>
  </si>
  <si>
    <t xml:space="preserve">Влажное подметание лестничных площадок и маршей </t>
  </si>
  <si>
    <t xml:space="preserve">Мытье лестничных площадок и маршей </t>
  </si>
  <si>
    <t>Ремонт кровельного покрытия и устранение течи</t>
  </si>
  <si>
    <t>Закрытие люков и входов на чердак</t>
  </si>
  <si>
    <t>Содержание автотранспорта</t>
  </si>
  <si>
    <t>Укрепление козырьков</t>
  </si>
  <si>
    <t>Закрытие подвальных и чердачных дверей на замки</t>
  </si>
  <si>
    <t>Смазывание петель подъездных дверей</t>
  </si>
  <si>
    <t>Проверка и прочистка дымоходов и вентканалов</t>
  </si>
  <si>
    <t>Услуги по обработке расчетов с населением</t>
  </si>
  <si>
    <t>Общие и частичные осмотры общедомовой системы водоснабжения и водоотведения в технических помещениях</t>
  </si>
  <si>
    <t>2.1.1.</t>
  </si>
  <si>
    <t>2.2.2.</t>
  </si>
  <si>
    <t>2.2.1.</t>
  </si>
  <si>
    <t>2.2.3.</t>
  </si>
  <si>
    <t>2.2.4.</t>
  </si>
  <si>
    <t>2.3.1.</t>
  </si>
  <si>
    <t>2.3.2.</t>
  </si>
  <si>
    <t>2.3.3.</t>
  </si>
  <si>
    <t>2.3.4.</t>
  </si>
  <si>
    <t>2.3.5.</t>
  </si>
  <si>
    <t>2.3.6.</t>
  </si>
  <si>
    <t>2.3.7</t>
  </si>
  <si>
    <t>2.3.8.</t>
  </si>
  <si>
    <t>2.3.9.</t>
  </si>
  <si>
    <t>III.  Техническое обслуживание и ремонт внутридомового инженерного оборудования и МОП</t>
  </si>
  <si>
    <t>3.3.1.</t>
  </si>
  <si>
    <t>3.3.2.</t>
  </si>
  <si>
    <t>3.3.3.</t>
  </si>
  <si>
    <t>3.3.4.</t>
  </si>
  <si>
    <t>3.3.5.</t>
  </si>
  <si>
    <t>3.3.6.</t>
  </si>
  <si>
    <t>3.3.7.</t>
  </si>
  <si>
    <t>3.3.8.</t>
  </si>
  <si>
    <t>3.4.</t>
  </si>
  <si>
    <t>3.4.1.</t>
  </si>
  <si>
    <t>3.4.2.</t>
  </si>
  <si>
    <t>3.4.3.</t>
  </si>
  <si>
    <t>4.5.</t>
  </si>
  <si>
    <t>I.  Санитарное содержание МОП</t>
  </si>
  <si>
    <t>1.1</t>
  </si>
  <si>
    <t>1.1.1.</t>
  </si>
  <si>
    <t>1.1.2.</t>
  </si>
  <si>
    <t>1.1.3.</t>
  </si>
  <si>
    <t>1.1.4.</t>
  </si>
  <si>
    <t>Материальные затраты</t>
  </si>
  <si>
    <t xml:space="preserve">II. Работы по ремонту и обслуживанию конструктивных элементов </t>
  </si>
  <si>
    <t>Удаление с крыш снега и наледи</t>
  </si>
  <si>
    <t>3.3.9.</t>
  </si>
  <si>
    <t>1.2.</t>
  </si>
  <si>
    <t>Ремонт системы электроснабжения</t>
  </si>
  <si>
    <t>Техническое диагностирование ВДГО (расчет на 3 года)</t>
  </si>
  <si>
    <t>Единовременно</t>
  </si>
  <si>
    <t>ПЕРЕЧЕНЬ
обязательных работ и услуг по содержанию и ремонту общего имущества собственников помещений в многоквартирном доме расположенном по адресу: п. Ивня, ул. Мира. 5</t>
  </si>
  <si>
    <t>Ремонт и тех.обслуживание запорного регулирующего и иного оборудования</t>
  </si>
  <si>
    <t>4.6.</t>
  </si>
  <si>
    <t>Ремонт системы водоснабжения</t>
  </si>
  <si>
    <t>Тариф с 01.02.26 г, рост на 9,11%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</si>
</sst>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vertAlign val="superscript"/>
      <sz val="9"/>
      <name val="Arial Cyr"/>
      <charset val="204"/>
    </font>
    <font>
      <sz val="9"/>
      <color indexed="8"/>
      <name val="Arial"/>
      <family val="2"/>
      <charset val="204"/>
    </font>
    <font>
      <sz val="9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Times New Roman CYR"/>
    </font>
    <font>
      <b/>
      <sz val="10"/>
      <name val="Times New Roman CYR"/>
      <family val="1"/>
      <charset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 applyFill="0" applyAlignment="0" applyProtection="0">
      <alignment horizontal="left" vertical="center" wrapText="1"/>
    </xf>
    <xf numFmtId="0" fontId="1" fillId="0" borderId="0"/>
    <xf numFmtId="9" fontId="6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 wrapText="1"/>
    </xf>
    <xf numFmtId="0" fontId="0" fillId="0" borderId="0" xfId="0" applyFont="1"/>
    <xf numFmtId="0" fontId="3" fillId="0" borderId="1" xfId="0" applyFont="1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164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4" fillId="0" borderId="1" xfId="1" applyFont="1" applyBorder="1" applyAlignment="1">
      <alignment horizontal="left"/>
    </xf>
    <xf numFmtId="164" fontId="4" fillId="0" borderId="1" xfId="1" applyFont="1" applyBorder="1" applyAlignment="1">
      <alignment horizontal="right"/>
    </xf>
    <xf numFmtId="164" fontId="3" fillId="0" borderId="1" xfId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164" fontId="4" fillId="0" borderId="1" xfId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3" fillId="0" borderId="1" xfId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1" xfId="0" applyBorder="1"/>
    <xf numFmtId="49" fontId="4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/>
    </xf>
    <xf numFmtId="0" fontId="0" fillId="0" borderId="1" xfId="0" applyFont="1" applyBorder="1"/>
    <xf numFmtId="4" fontId="9" fillId="0" borderId="3" xfId="0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/>
    </xf>
    <xf numFmtId="2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49" fontId="4" fillId="0" borderId="10" xfId="0" applyNumberFormat="1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vertical="center"/>
    </xf>
    <xf numFmtId="0" fontId="3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Font="1" applyBorder="1"/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6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4" fontId="9" fillId="0" borderId="2" xfId="0" applyNumberFormat="1" applyFont="1" applyBorder="1" applyAlignment="1">
      <alignment vertical="center"/>
    </xf>
    <xf numFmtId="43" fontId="4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2" fontId="0" fillId="0" borderId="0" xfId="0" applyNumberFormat="1" applyFont="1"/>
    <xf numFmtId="0" fontId="11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2" fillId="0" borderId="11" xfId="0" applyNumberFormat="1" applyFont="1" applyBorder="1"/>
    <xf numFmtId="4" fontId="0" fillId="0" borderId="0" xfId="0" applyNumberFormat="1"/>
    <xf numFmtId="49" fontId="4" fillId="0" borderId="1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2"/>
    <cellStyle name="Процентный 2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="120" zoomScaleNormal="120" workbookViewId="0">
      <selection activeCell="F63" sqref="F63"/>
    </sheetView>
  </sheetViews>
  <sheetFormatPr defaultRowHeight="13.2"/>
  <cols>
    <col min="1" max="1" width="8.77734375" style="27" bestFit="1" customWidth="1"/>
    <col min="2" max="2" width="53.33203125" customWidth="1"/>
    <col min="3" max="3" width="16.33203125" customWidth="1"/>
    <col min="4" max="4" width="11.77734375" hidden="1" customWidth="1"/>
    <col min="5" max="5" width="0.21875" customWidth="1"/>
    <col min="6" max="6" width="11.33203125" customWidth="1"/>
    <col min="7" max="7" width="10.21875" customWidth="1"/>
    <col min="8" max="8" width="11.44140625" customWidth="1"/>
    <col min="9" max="9" width="11" customWidth="1"/>
    <col min="246" max="246" width="5" customWidth="1"/>
    <col min="247" max="247" width="20.88671875" customWidth="1"/>
    <col min="248" max="248" width="15.6640625" customWidth="1"/>
    <col min="249" max="249" width="10.109375" customWidth="1"/>
  </cols>
  <sheetData>
    <row r="1" spans="1:9" ht="47.4" customHeight="1">
      <c r="A1" s="73" t="s">
        <v>134</v>
      </c>
      <c r="B1" s="73"/>
      <c r="C1" s="73"/>
      <c r="D1" s="73"/>
      <c r="E1" s="73"/>
      <c r="F1" s="73"/>
      <c r="G1" s="73"/>
    </row>
    <row r="2" spans="1:9" ht="13.8" thickBot="1"/>
    <row r="3" spans="1:9" s="2" customFormat="1" ht="56.4" customHeight="1" thickBot="1">
      <c r="A3" s="34" t="s">
        <v>8</v>
      </c>
      <c r="B3" s="35" t="s">
        <v>9</v>
      </c>
      <c r="C3" s="35" t="s">
        <v>10</v>
      </c>
      <c r="D3" s="35" t="s">
        <v>11</v>
      </c>
      <c r="E3" s="35" t="s">
        <v>72</v>
      </c>
      <c r="F3" s="36" t="s">
        <v>11</v>
      </c>
      <c r="G3" s="65" t="s">
        <v>138</v>
      </c>
      <c r="H3" s="63"/>
      <c r="I3" s="64"/>
    </row>
    <row r="4" spans="1:9">
      <c r="A4" s="37"/>
      <c r="B4" s="38" t="s">
        <v>69</v>
      </c>
      <c r="C4" s="38">
        <v>396.5</v>
      </c>
      <c r="D4" s="39"/>
      <c r="E4" s="40"/>
      <c r="F4" s="41"/>
      <c r="G4" s="42"/>
    </row>
    <row r="5" spans="1:9" ht="12.75" customHeight="1">
      <c r="A5" s="69" t="s">
        <v>120</v>
      </c>
      <c r="B5" s="70"/>
      <c r="C5" s="70"/>
      <c r="D5" s="70"/>
      <c r="E5" s="70"/>
      <c r="F5" s="29"/>
      <c r="G5" s="43"/>
    </row>
    <row r="6" spans="1:9">
      <c r="A6" s="44" t="s">
        <v>121</v>
      </c>
      <c r="B6" s="30" t="s">
        <v>0</v>
      </c>
      <c r="C6" s="30"/>
      <c r="D6" s="18">
        <v>34158.571386219577</v>
      </c>
      <c r="E6" s="17">
        <v>7.18</v>
      </c>
      <c r="F6" s="31"/>
      <c r="G6" s="45"/>
    </row>
    <row r="7" spans="1:9">
      <c r="A7" s="46" t="s">
        <v>122</v>
      </c>
      <c r="B7" s="8" t="s">
        <v>81</v>
      </c>
      <c r="C7" s="4" t="s">
        <v>68</v>
      </c>
      <c r="D7" s="12">
        <v>31174.472985463774</v>
      </c>
      <c r="E7" s="28">
        <v>6.55</v>
      </c>
      <c r="F7" s="31">
        <f t="shared" ref="F7:F12" si="0">G7*$C$4*12</f>
        <v>34019.700000000004</v>
      </c>
      <c r="G7" s="45">
        <v>7.15</v>
      </c>
    </row>
    <row r="8" spans="1:9">
      <c r="A8" s="46" t="s">
        <v>123</v>
      </c>
      <c r="B8" s="8" t="s">
        <v>82</v>
      </c>
      <c r="C8" s="4" t="s">
        <v>42</v>
      </c>
      <c r="D8" s="12">
        <v>2524.2488247339088</v>
      </c>
      <c r="E8" s="28">
        <v>0.53</v>
      </c>
      <c r="F8" s="31">
        <f t="shared" si="0"/>
        <v>2759.6399999999994</v>
      </c>
      <c r="G8" s="45">
        <v>0.57999999999999996</v>
      </c>
    </row>
    <row r="9" spans="1:9">
      <c r="A9" s="46" t="s">
        <v>124</v>
      </c>
      <c r="B9" s="8" t="s">
        <v>79</v>
      </c>
      <c r="C9" s="4" t="s">
        <v>12</v>
      </c>
      <c r="D9" s="12">
        <v>367.97938422787649</v>
      </c>
      <c r="E9" s="28">
        <v>0.08</v>
      </c>
      <c r="F9" s="31">
        <f t="shared" si="0"/>
        <v>428.21999999999991</v>
      </c>
      <c r="G9" s="45">
        <v>0.09</v>
      </c>
    </row>
    <row r="10" spans="1:9" ht="23.4">
      <c r="A10" s="46" t="s">
        <v>125</v>
      </c>
      <c r="B10" s="8" t="s">
        <v>80</v>
      </c>
      <c r="C10" s="4" t="s">
        <v>12</v>
      </c>
      <c r="D10" s="12">
        <v>91.870191794019291</v>
      </c>
      <c r="E10" s="28">
        <v>0.02</v>
      </c>
      <c r="F10" s="31">
        <f t="shared" si="0"/>
        <v>95.160000000000011</v>
      </c>
      <c r="G10" s="45">
        <v>0.02</v>
      </c>
    </row>
    <row r="11" spans="1:9" ht="12.75" customHeight="1">
      <c r="A11" s="47" t="s">
        <v>130</v>
      </c>
      <c r="B11" s="25" t="s">
        <v>126</v>
      </c>
      <c r="C11" s="13" t="s">
        <v>16</v>
      </c>
      <c r="D11" s="22">
        <v>1599.8151265822783</v>
      </c>
      <c r="E11" s="17">
        <v>0.34</v>
      </c>
      <c r="F11" s="31">
        <f t="shared" si="0"/>
        <v>1760.4599999999998</v>
      </c>
      <c r="G11" s="45">
        <v>0.37</v>
      </c>
    </row>
    <row r="12" spans="1:9" ht="24">
      <c r="A12" s="44"/>
      <c r="B12" s="30" t="s">
        <v>127</v>
      </c>
      <c r="C12" s="30"/>
      <c r="D12" s="18">
        <v>41180.202069999999</v>
      </c>
      <c r="E12" s="17">
        <v>8.65</v>
      </c>
      <c r="F12" s="31">
        <f t="shared" si="0"/>
        <v>44915.519999999997</v>
      </c>
      <c r="G12" s="45">
        <v>9.44</v>
      </c>
    </row>
    <row r="13" spans="1:9">
      <c r="A13" s="44" t="s">
        <v>13</v>
      </c>
      <c r="B13" s="30" t="s">
        <v>25</v>
      </c>
      <c r="C13" s="30"/>
      <c r="D13" s="12"/>
      <c r="E13" s="5"/>
      <c r="F13" s="32"/>
      <c r="G13" s="48"/>
    </row>
    <row r="14" spans="1:9" s="3" customFormat="1">
      <c r="A14" s="49" t="s">
        <v>92</v>
      </c>
      <c r="B14" s="10" t="s">
        <v>47</v>
      </c>
      <c r="C14" s="9" t="s">
        <v>44</v>
      </c>
      <c r="D14" s="12"/>
      <c r="E14" s="5"/>
      <c r="F14" s="32"/>
      <c r="G14" s="48"/>
    </row>
    <row r="15" spans="1:9" s="3" customFormat="1">
      <c r="A15" s="49" t="s">
        <v>93</v>
      </c>
      <c r="B15" s="10" t="s">
        <v>27</v>
      </c>
      <c r="C15" s="9" t="s">
        <v>41</v>
      </c>
      <c r="D15" s="12"/>
      <c r="E15" s="5"/>
      <c r="F15" s="32"/>
      <c r="G15" s="48"/>
    </row>
    <row r="16" spans="1:9">
      <c r="A16" s="44" t="s">
        <v>14</v>
      </c>
      <c r="B16" s="30" t="s">
        <v>30</v>
      </c>
      <c r="C16" s="30"/>
      <c r="D16" s="12"/>
      <c r="E16" s="5"/>
      <c r="F16" s="32"/>
      <c r="G16" s="48"/>
    </row>
    <row r="17" spans="1:9" s="3" customFormat="1" ht="22.8">
      <c r="A17" s="49" t="s">
        <v>94</v>
      </c>
      <c r="B17" s="10" t="s">
        <v>54</v>
      </c>
      <c r="C17" s="9" t="s">
        <v>5</v>
      </c>
      <c r="D17" s="12"/>
      <c r="E17" s="5"/>
      <c r="F17" s="29"/>
      <c r="G17" s="43"/>
    </row>
    <row r="18" spans="1:9" s="3" customFormat="1" ht="22.8">
      <c r="A18" s="49" t="s">
        <v>93</v>
      </c>
      <c r="B18" s="10" t="s">
        <v>52</v>
      </c>
      <c r="C18" s="9" t="s">
        <v>5</v>
      </c>
      <c r="D18" s="12"/>
      <c r="E18" s="5"/>
      <c r="F18" s="32"/>
      <c r="G18" s="48"/>
    </row>
    <row r="19" spans="1:9" s="3" customFormat="1" ht="22.8">
      <c r="A19" s="49" t="s">
        <v>95</v>
      </c>
      <c r="B19" s="10" t="s">
        <v>53</v>
      </c>
      <c r="C19" s="9" t="s">
        <v>5</v>
      </c>
      <c r="D19" s="12"/>
      <c r="E19" s="5"/>
      <c r="F19" s="32"/>
      <c r="G19" s="48"/>
    </row>
    <row r="20" spans="1:9" s="3" customFormat="1" ht="22.8">
      <c r="A20" s="49" t="s">
        <v>96</v>
      </c>
      <c r="B20" s="10" t="s">
        <v>83</v>
      </c>
      <c r="C20" s="9" t="s">
        <v>5</v>
      </c>
      <c r="D20" s="12"/>
      <c r="E20" s="5"/>
      <c r="F20" s="32"/>
      <c r="G20" s="48"/>
    </row>
    <row r="21" spans="1:9">
      <c r="A21" s="44" t="s">
        <v>15</v>
      </c>
      <c r="B21" s="30" t="s">
        <v>35</v>
      </c>
      <c r="C21" s="30"/>
      <c r="D21" s="12"/>
      <c r="E21" s="5"/>
      <c r="F21" s="32"/>
      <c r="G21" s="48"/>
    </row>
    <row r="22" spans="1:9" s="3" customFormat="1">
      <c r="A22" s="49" t="s">
        <v>97</v>
      </c>
      <c r="B22" s="10" t="s">
        <v>36</v>
      </c>
      <c r="C22" s="9" t="s">
        <v>6</v>
      </c>
      <c r="D22" s="12"/>
      <c r="E22" s="5"/>
      <c r="F22" s="32"/>
      <c r="G22" s="48"/>
    </row>
    <row r="23" spans="1:9" s="3" customFormat="1">
      <c r="A23" s="49" t="s">
        <v>98</v>
      </c>
      <c r="B23" s="10" t="s">
        <v>86</v>
      </c>
      <c r="C23" s="9" t="s">
        <v>6</v>
      </c>
      <c r="D23" s="12"/>
      <c r="E23" s="5"/>
      <c r="F23" s="32"/>
      <c r="G23" s="48"/>
    </row>
    <row r="24" spans="1:9" s="3" customFormat="1" ht="22.8">
      <c r="A24" s="49" t="s">
        <v>99</v>
      </c>
      <c r="B24" s="10" t="s">
        <v>84</v>
      </c>
      <c r="C24" s="9" t="s">
        <v>5</v>
      </c>
      <c r="D24" s="12"/>
      <c r="E24" s="5"/>
      <c r="F24" s="32"/>
      <c r="G24" s="48"/>
    </row>
    <row r="25" spans="1:9" s="3" customFormat="1" ht="22.8">
      <c r="A25" s="49" t="s">
        <v>100</v>
      </c>
      <c r="B25" s="10" t="s">
        <v>49</v>
      </c>
      <c r="C25" s="9" t="s">
        <v>5</v>
      </c>
      <c r="D25" s="12"/>
      <c r="E25" s="5"/>
      <c r="F25" s="32"/>
      <c r="G25" s="48"/>
    </row>
    <row r="26" spans="1:9" s="3" customFormat="1" ht="22.8">
      <c r="A26" s="49" t="s">
        <v>101</v>
      </c>
      <c r="B26" s="10" t="s">
        <v>51</v>
      </c>
      <c r="C26" s="9" t="s">
        <v>5</v>
      </c>
      <c r="D26" s="12"/>
      <c r="E26" s="5"/>
      <c r="F26" s="32"/>
      <c r="G26" s="48"/>
    </row>
    <row r="27" spans="1:9" s="3" customFormat="1" ht="22.8">
      <c r="A27" s="49" t="s">
        <v>102</v>
      </c>
      <c r="B27" s="10" t="s">
        <v>87</v>
      </c>
      <c r="C27" s="9" t="s">
        <v>5</v>
      </c>
      <c r="D27" s="12"/>
      <c r="E27" s="5"/>
      <c r="F27" s="32"/>
      <c r="G27" s="48"/>
    </row>
    <row r="28" spans="1:9" s="3" customFormat="1">
      <c r="A28" s="49" t="s">
        <v>103</v>
      </c>
      <c r="B28" s="10" t="s">
        <v>88</v>
      </c>
      <c r="C28" s="9" t="s">
        <v>12</v>
      </c>
      <c r="D28" s="12"/>
      <c r="E28" s="5"/>
      <c r="F28" s="32"/>
      <c r="G28" s="48"/>
    </row>
    <row r="29" spans="1:9" s="3" customFormat="1">
      <c r="A29" s="49" t="s">
        <v>104</v>
      </c>
      <c r="B29" s="10" t="s">
        <v>57</v>
      </c>
      <c r="C29" s="9" t="s">
        <v>6</v>
      </c>
      <c r="D29" s="12"/>
      <c r="E29" s="5"/>
      <c r="F29" s="32"/>
      <c r="G29" s="48"/>
    </row>
    <row r="30" spans="1:9" s="3" customFormat="1">
      <c r="A30" s="49" t="s">
        <v>105</v>
      </c>
      <c r="B30" s="10" t="s">
        <v>50</v>
      </c>
      <c r="C30" s="9" t="s">
        <v>12</v>
      </c>
      <c r="D30" s="12"/>
      <c r="E30" s="5"/>
      <c r="F30" s="32"/>
      <c r="G30" s="48"/>
    </row>
    <row r="31" spans="1:9" ht="12.75" customHeight="1">
      <c r="A31" s="69" t="s">
        <v>106</v>
      </c>
      <c r="B31" s="70"/>
      <c r="C31" s="70"/>
      <c r="D31" s="70"/>
      <c r="E31" s="70"/>
      <c r="F31" s="29"/>
      <c r="G31" s="43"/>
    </row>
    <row r="32" spans="1:9" ht="24">
      <c r="A32" s="44"/>
      <c r="B32" s="30" t="s">
        <v>48</v>
      </c>
      <c r="C32" s="30"/>
      <c r="D32" s="19">
        <v>24102.607341333332</v>
      </c>
      <c r="E32" s="17">
        <v>5.07</v>
      </c>
      <c r="F32" s="29"/>
      <c r="G32" s="67">
        <f>SUM(G34:G57)</f>
        <v>5.53</v>
      </c>
      <c r="I32" s="66"/>
    </row>
    <row r="33" spans="1:9">
      <c r="A33" s="44" t="s">
        <v>17</v>
      </c>
      <c r="B33" s="30" t="s">
        <v>37</v>
      </c>
      <c r="C33" s="30"/>
      <c r="D33" s="12"/>
      <c r="E33" s="5"/>
      <c r="F33" s="29"/>
      <c r="G33" s="43"/>
    </row>
    <row r="34" spans="1:9" s="3" customFormat="1" ht="22.8">
      <c r="A34" s="49" t="s">
        <v>26</v>
      </c>
      <c r="B34" s="11" t="s">
        <v>135</v>
      </c>
      <c r="C34" s="9" t="s">
        <v>6</v>
      </c>
      <c r="D34" s="12">
        <v>2283.4540000000002</v>
      </c>
      <c r="E34" s="16">
        <v>0.48</v>
      </c>
      <c r="F34" s="31">
        <f t="shared" ref="F34:F64" si="1">G34*$C$4*12</f>
        <v>2474.16</v>
      </c>
      <c r="G34" s="45">
        <v>0.52</v>
      </c>
      <c r="I34" s="62"/>
    </row>
    <row r="35" spans="1:9" s="3" customFormat="1" ht="22.5" hidden="1" customHeight="1">
      <c r="A35" s="49" t="s">
        <v>28</v>
      </c>
      <c r="B35" s="11" t="s">
        <v>65</v>
      </c>
      <c r="C35" s="9" t="s">
        <v>6</v>
      </c>
      <c r="D35" s="12">
        <v>0</v>
      </c>
      <c r="E35" s="16">
        <v>0</v>
      </c>
      <c r="F35" s="31">
        <f t="shared" si="1"/>
        <v>0</v>
      </c>
      <c r="G35" s="45">
        <f t="shared" ref="G35:G40" si="2">E35*1.0911</f>
        <v>0</v>
      </c>
    </row>
    <row r="36" spans="1:9" s="3" customFormat="1" ht="22.5" hidden="1" customHeight="1">
      <c r="A36" s="49" t="s">
        <v>70</v>
      </c>
      <c r="B36" s="11" t="s">
        <v>64</v>
      </c>
      <c r="C36" s="9" t="s">
        <v>6</v>
      </c>
      <c r="D36" s="12">
        <v>0</v>
      </c>
      <c r="E36" s="16">
        <v>0</v>
      </c>
      <c r="F36" s="31">
        <f t="shared" si="1"/>
        <v>0</v>
      </c>
      <c r="G36" s="45">
        <f t="shared" si="2"/>
        <v>0</v>
      </c>
    </row>
    <row r="37" spans="1:9" s="3" customFormat="1" ht="22.5" hidden="1" customHeight="1">
      <c r="A37" s="49" t="s">
        <v>71</v>
      </c>
      <c r="B37" s="11" t="s">
        <v>66</v>
      </c>
      <c r="C37" s="9" t="s">
        <v>6</v>
      </c>
      <c r="D37" s="12">
        <v>0</v>
      </c>
      <c r="E37" s="16">
        <v>0</v>
      </c>
      <c r="F37" s="31">
        <f t="shared" si="1"/>
        <v>0</v>
      </c>
      <c r="G37" s="45">
        <f t="shared" si="2"/>
        <v>0</v>
      </c>
    </row>
    <row r="38" spans="1:9" ht="12.6" hidden="1" customHeight="1">
      <c r="A38" s="44" t="s">
        <v>29</v>
      </c>
      <c r="B38" s="30" t="s">
        <v>38</v>
      </c>
      <c r="C38" s="30"/>
      <c r="D38" s="12"/>
      <c r="E38" s="16"/>
      <c r="F38" s="31">
        <f t="shared" si="1"/>
        <v>0</v>
      </c>
      <c r="G38" s="45">
        <f t="shared" si="2"/>
        <v>0</v>
      </c>
    </row>
    <row r="39" spans="1:9" ht="12.6" hidden="1" customHeight="1">
      <c r="A39" s="49" t="s">
        <v>31</v>
      </c>
      <c r="B39" s="8" t="s">
        <v>59</v>
      </c>
      <c r="C39" s="9" t="s">
        <v>6</v>
      </c>
      <c r="D39" s="12">
        <v>0</v>
      </c>
      <c r="E39" s="16">
        <v>0</v>
      </c>
      <c r="F39" s="31">
        <f t="shared" si="1"/>
        <v>0</v>
      </c>
      <c r="G39" s="45">
        <f t="shared" si="2"/>
        <v>0</v>
      </c>
    </row>
    <row r="40" spans="1:9" ht="22.5" hidden="1" customHeight="1">
      <c r="A40" s="49" t="s">
        <v>32</v>
      </c>
      <c r="B40" s="8" t="s">
        <v>60</v>
      </c>
      <c r="C40" s="9" t="s">
        <v>61</v>
      </c>
      <c r="D40" s="12">
        <v>0</v>
      </c>
      <c r="E40" s="16">
        <v>0</v>
      </c>
      <c r="F40" s="31">
        <f t="shared" si="1"/>
        <v>0</v>
      </c>
      <c r="G40" s="45">
        <f t="shared" si="2"/>
        <v>0</v>
      </c>
    </row>
    <row r="41" spans="1:9" s="3" customFormat="1" ht="22.8">
      <c r="A41" s="49" t="s">
        <v>33</v>
      </c>
      <c r="B41" s="10" t="s">
        <v>91</v>
      </c>
      <c r="C41" s="9" t="s">
        <v>63</v>
      </c>
      <c r="D41" s="12">
        <v>534.66240000000005</v>
      </c>
      <c r="E41" s="16">
        <v>0.11</v>
      </c>
      <c r="F41" s="31">
        <f t="shared" si="1"/>
        <v>570.96</v>
      </c>
      <c r="G41" s="45">
        <v>0.12</v>
      </c>
    </row>
    <row r="42" spans="1:9" ht="34.200000000000003">
      <c r="A42" s="49" t="s">
        <v>55</v>
      </c>
      <c r="B42" s="10" t="s">
        <v>62</v>
      </c>
      <c r="C42" s="9" t="s">
        <v>63</v>
      </c>
      <c r="D42" s="12">
        <v>400.99680000000001</v>
      </c>
      <c r="E42" s="16">
        <v>0.08</v>
      </c>
      <c r="F42" s="31">
        <f t="shared" si="1"/>
        <v>380.64000000000004</v>
      </c>
      <c r="G42" s="45">
        <v>0.08</v>
      </c>
    </row>
    <row r="43" spans="1:9" s="3" customFormat="1" ht="22.8">
      <c r="A43" s="49" t="s">
        <v>56</v>
      </c>
      <c r="B43" s="10" t="s">
        <v>23</v>
      </c>
      <c r="C43" s="9" t="s">
        <v>45</v>
      </c>
      <c r="D43" s="12">
        <v>883.30684000000008</v>
      </c>
      <c r="E43" s="16">
        <v>0.19</v>
      </c>
      <c r="F43" s="31">
        <f t="shared" si="1"/>
        <v>999.18000000000006</v>
      </c>
      <c r="G43" s="45">
        <v>0.21</v>
      </c>
    </row>
    <row r="44" spans="1:9" ht="30" customHeight="1">
      <c r="A44" s="44" t="s">
        <v>34</v>
      </c>
      <c r="B44" s="30" t="s">
        <v>7</v>
      </c>
      <c r="C44" s="30"/>
      <c r="D44" s="12"/>
      <c r="E44" s="16"/>
      <c r="F44" s="31"/>
      <c r="G44" s="45"/>
    </row>
    <row r="45" spans="1:9">
      <c r="A45" s="49" t="s">
        <v>107</v>
      </c>
      <c r="B45" s="8" t="s">
        <v>3</v>
      </c>
      <c r="C45" s="9" t="s">
        <v>6</v>
      </c>
      <c r="D45" s="12">
        <v>548.74559999999997</v>
      </c>
      <c r="E45" s="16">
        <v>0.12</v>
      </c>
      <c r="F45" s="31">
        <f t="shared" si="1"/>
        <v>618.54</v>
      </c>
      <c r="G45" s="45">
        <v>0.13</v>
      </c>
    </row>
    <row r="46" spans="1:9">
      <c r="A46" s="49" t="s">
        <v>108</v>
      </c>
      <c r="B46" s="10" t="s">
        <v>89</v>
      </c>
      <c r="C46" s="9" t="s">
        <v>45</v>
      </c>
      <c r="D46" s="12">
        <v>3360</v>
      </c>
      <c r="E46" s="16">
        <v>0.71</v>
      </c>
      <c r="F46" s="31">
        <f t="shared" si="1"/>
        <v>3663.66</v>
      </c>
      <c r="G46" s="45">
        <v>0.77</v>
      </c>
    </row>
    <row r="47" spans="1:9">
      <c r="A47" s="49" t="s">
        <v>109</v>
      </c>
      <c r="B47" s="6" t="s">
        <v>73</v>
      </c>
      <c r="C47" s="9" t="s">
        <v>6</v>
      </c>
      <c r="D47" s="12">
        <v>0</v>
      </c>
      <c r="E47" s="16">
        <v>0</v>
      </c>
      <c r="F47" s="31">
        <f t="shared" si="1"/>
        <v>0</v>
      </c>
      <c r="G47" s="45">
        <f t="shared" ref="G47" si="3">E47*1.0911</f>
        <v>0</v>
      </c>
    </row>
    <row r="48" spans="1:9">
      <c r="A48" s="49" t="s">
        <v>110</v>
      </c>
      <c r="B48" s="6" t="s">
        <v>20</v>
      </c>
      <c r="C48" s="9" t="s">
        <v>16</v>
      </c>
      <c r="D48" s="12">
        <v>1903.2</v>
      </c>
      <c r="E48" s="16">
        <v>0.4</v>
      </c>
      <c r="F48" s="31">
        <f t="shared" si="1"/>
        <v>2045.94</v>
      </c>
      <c r="G48" s="45">
        <v>0.43</v>
      </c>
    </row>
    <row r="49" spans="1:7" ht="22.8">
      <c r="A49" s="50" t="s">
        <v>111</v>
      </c>
      <c r="B49" s="6" t="s">
        <v>58</v>
      </c>
      <c r="C49" s="9" t="s">
        <v>6</v>
      </c>
      <c r="D49" s="12">
        <v>729.54048</v>
      </c>
      <c r="E49" s="16">
        <v>0.15</v>
      </c>
      <c r="F49" s="31">
        <f t="shared" si="1"/>
        <v>761.28000000000009</v>
      </c>
      <c r="G49" s="45">
        <v>0.16</v>
      </c>
    </row>
    <row r="50" spans="1:7" ht="22.8">
      <c r="A50" s="49" t="s">
        <v>112</v>
      </c>
      <c r="B50" s="6" t="s">
        <v>77</v>
      </c>
      <c r="C50" s="9" t="s">
        <v>78</v>
      </c>
      <c r="D50" s="12">
        <v>818.66666666666663</v>
      </c>
      <c r="E50" s="16">
        <v>0.17</v>
      </c>
      <c r="F50" s="31">
        <f t="shared" si="1"/>
        <v>904.0200000000001</v>
      </c>
      <c r="G50" s="45">
        <v>0.19</v>
      </c>
    </row>
    <row r="51" spans="1:7" s="3" customFormat="1">
      <c r="A51" s="49" t="s">
        <v>113</v>
      </c>
      <c r="B51" s="6" t="s">
        <v>2</v>
      </c>
      <c r="C51" s="9" t="s">
        <v>6</v>
      </c>
      <c r="D51" s="12">
        <v>1143.3454079999999</v>
      </c>
      <c r="E51" s="16">
        <v>0.24</v>
      </c>
      <c r="F51" s="31">
        <f t="shared" si="1"/>
        <v>1237.08</v>
      </c>
      <c r="G51" s="45">
        <v>0.26</v>
      </c>
    </row>
    <row r="52" spans="1:7" s="3" customFormat="1" ht="22.8">
      <c r="A52" s="49" t="s">
        <v>114</v>
      </c>
      <c r="B52" s="26" t="s">
        <v>128</v>
      </c>
      <c r="C52" s="9" t="s">
        <v>5</v>
      </c>
      <c r="D52" s="12">
        <v>4549.1068800000003</v>
      </c>
      <c r="E52" s="16">
        <v>0.96</v>
      </c>
      <c r="F52" s="31">
        <f t="shared" si="1"/>
        <v>4995.9000000000005</v>
      </c>
      <c r="G52" s="45">
        <v>1.05</v>
      </c>
    </row>
    <row r="53" spans="1:7" s="3" customFormat="1">
      <c r="A53" s="50" t="s">
        <v>129</v>
      </c>
      <c r="B53" s="15" t="s">
        <v>74</v>
      </c>
      <c r="C53" s="14" t="s">
        <v>75</v>
      </c>
      <c r="D53" s="20">
        <v>2404.6666666666665</v>
      </c>
      <c r="E53" s="21">
        <v>0.51</v>
      </c>
      <c r="F53" s="31">
        <f t="shared" si="1"/>
        <v>2664.4800000000005</v>
      </c>
      <c r="G53" s="45">
        <v>0.56000000000000005</v>
      </c>
    </row>
    <row r="54" spans="1:7" s="1" customFormat="1">
      <c r="A54" s="44" t="s">
        <v>115</v>
      </c>
      <c r="B54" s="13" t="s">
        <v>40</v>
      </c>
      <c r="C54" s="13"/>
      <c r="D54" s="12"/>
      <c r="E54" s="16"/>
      <c r="F54" s="31"/>
      <c r="G54" s="45"/>
    </row>
    <row r="55" spans="1:7" s="3" customFormat="1" ht="45.6">
      <c r="A55" s="49" t="s">
        <v>116</v>
      </c>
      <c r="B55" s="6" t="s">
        <v>4</v>
      </c>
      <c r="C55" s="9" t="s">
        <v>46</v>
      </c>
      <c r="D55" s="12">
        <v>1836.1871999999996</v>
      </c>
      <c r="E55" s="23">
        <v>0.39</v>
      </c>
      <c r="F55" s="31">
        <f t="shared" si="1"/>
        <v>2045.94</v>
      </c>
      <c r="G55" s="45">
        <v>0.43</v>
      </c>
    </row>
    <row r="56" spans="1:7" s="3" customFormat="1" ht="22.8">
      <c r="A56" s="49" t="s">
        <v>117</v>
      </c>
      <c r="B56" s="10" t="s">
        <v>131</v>
      </c>
      <c r="C56" s="7" t="s">
        <v>5</v>
      </c>
      <c r="D56" s="12">
        <v>1804.4856000000002</v>
      </c>
      <c r="E56" s="23">
        <v>0.38</v>
      </c>
      <c r="F56" s="31">
        <f t="shared" si="1"/>
        <v>1950.78</v>
      </c>
      <c r="G56" s="45">
        <v>0.41</v>
      </c>
    </row>
    <row r="57" spans="1:7" s="3" customFormat="1" ht="22.8">
      <c r="A57" s="49" t="s">
        <v>118</v>
      </c>
      <c r="B57" s="6" t="s">
        <v>137</v>
      </c>
      <c r="C57" s="7" t="s">
        <v>5</v>
      </c>
      <c r="D57" s="12">
        <v>902.2428000000001</v>
      </c>
      <c r="E57" s="23">
        <v>0.19</v>
      </c>
      <c r="F57" s="31">
        <f t="shared" si="1"/>
        <v>999.18000000000006</v>
      </c>
      <c r="G57" s="45">
        <v>0.21</v>
      </c>
    </row>
    <row r="58" spans="1:7" s="3" customFormat="1">
      <c r="A58" s="44" t="s">
        <v>39</v>
      </c>
      <c r="B58" s="13" t="s">
        <v>76</v>
      </c>
      <c r="C58" s="13"/>
      <c r="D58" s="22"/>
      <c r="E58" s="17"/>
      <c r="F58" s="31"/>
      <c r="G58" s="45"/>
    </row>
    <row r="59" spans="1:7">
      <c r="A59" s="51" t="s">
        <v>18</v>
      </c>
      <c r="B59" s="6" t="s">
        <v>85</v>
      </c>
      <c r="C59" s="7" t="s">
        <v>16</v>
      </c>
      <c r="D59" s="12">
        <v>2141.1</v>
      </c>
      <c r="E59" s="16">
        <v>0.45</v>
      </c>
      <c r="F59" s="31">
        <f t="shared" si="1"/>
        <v>2331.42</v>
      </c>
      <c r="G59" s="45">
        <v>0.49</v>
      </c>
    </row>
    <row r="60" spans="1:7">
      <c r="A60" s="51" t="s">
        <v>19</v>
      </c>
      <c r="B60" s="6" t="s">
        <v>132</v>
      </c>
      <c r="C60" s="7" t="s">
        <v>133</v>
      </c>
      <c r="D60" s="12">
        <v>6000</v>
      </c>
      <c r="E60" s="16">
        <v>1.26</v>
      </c>
      <c r="F60" s="31">
        <f t="shared" si="1"/>
        <v>6518.4600000000009</v>
      </c>
      <c r="G60" s="45">
        <v>1.37</v>
      </c>
    </row>
    <row r="61" spans="1:7">
      <c r="A61" s="51" t="s">
        <v>21</v>
      </c>
      <c r="B61" s="6" t="s">
        <v>43</v>
      </c>
      <c r="C61" s="7" t="s">
        <v>16</v>
      </c>
      <c r="D61" s="12">
        <v>475.99402956529406</v>
      </c>
      <c r="E61" s="16">
        <v>0.1</v>
      </c>
      <c r="F61" s="31">
        <f t="shared" si="1"/>
        <v>523.38</v>
      </c>
      <c r="G61" s="45">
        <v>0.11</v>
      </c>
    </row>
    <row r="62" spans="1:7" ht="22.8">
      <c r="A62" s="46" t="s">
        <v>22</v>
      </c>
      <c r="B62" s="6" t="s">
        <v>24</v>
      </c>
      <c r="C62" s="7" t="s">
        <v>5</v>
      </c>
      <c r="D62" s="24">
        <v>956.99</v>
      </c>
      <c r="E62" s="16">
        <v>0.2</v>
      </c>
      <c r="F62" s="31">
        <f t="shared" si="1"/>
        <v>1046.76</v>
      </c>
      <c r="G62" s="45">
        <v>0.22</v>
      </c>
    </row>
    <row r="63" spans="1:7">
      <c r="A63" s="46" t="s">
        <v>119</v>
      </c>
      <c r="B63" s="6" t="s">
        <v>90</v>
      </c>
      <c r="C63" s="7" t="s">
        <v>16</v>
      </c>
      <c r="D63" s="12">
        <v>1016.56</v>
      </c>
      <c r="E63" s="16">
        <v>0.21</v>
      </c>
      <c r="F63" s="31">
        <f t="shared" si="1"/>
        <v>1094.3400000000001</v>
      </c>
      <c r="G63" s="45">
        <v>0.23</v>
      </c>
    </row>
    <row r="64" spans="1:7" ht="13.8" thickBot="1">
      <c r="A64" s="52" t="s">
        <v>136</v>
      </c>
      <c r="B64" s="53" t="s">
        <v>67</v>
      </c>
      <c r="C64" s="54" t="s">
        <v>16</v>
      </c>
      <c r="D64" s="55">
        <v>15511.079999999998</v>
      </c>
      <c r="E64" s="56">
        <v>3.26</v>
      </c>
      <c r="F64" s="57">
        <f t="shared" si="1"/>
        <v>16890.899999999998</v>
      </c>
      <c r="G64" s="45">
        <v>3.55</v>
      </c>
    </row>
    <row r="65" spans="1:7" s="1" customFormat="1" ht="13.8" thickBot="1">
      <c r="A65" s="71" t="s">
        <v>1</v>
      </c>
      <c r="B65" s="72"/>
      <c r="C65" s="72"/>
      <c r="D65" s="58">
        <v>127142.91995370048</v>
      </c>
      <c r="E65" s="59">
        <v>26.72</v>
      </c>
      <c r="F65" s="60">
        <f>SUM(F6:F64)</f>
        <v>138695.70000000001</v>
      </c>
      <c r="G65" s="61">
        <f>G7+G8+G9+G10+G11+G12+G32+G59+G60+G61+G62+G63+G64</f>
        <v>29.15</v>
      </c>
    </row>
    <row r="66" spans="1:7">
      <c r="G66" s="33"/>
    </row>
    <row r="67" spans="1:7">
      <c r="E67" s="66"/>
      <c r="G67" s="68"/>
    </row>
  </sheetData>
  <mergeCells count="4">
    <mergeCell ref="A5:E5"/>
    <mergeCell ref="A31:E31"/>
    <mergeCell ref="A65:C65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договора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GlBuh</cp:lastModifiedBy>
  <cp:lastPrinted>2016-07-08T11:50:13Z</cp:lastPrinted>
  <dcterms:created xsi:type="dcterms:W3CDTF">2011-09-20T07:13:12Z</dcterms:created>
  <dcterms:modified xsi:type="dcterms:W3CDTF">2026-01-13T14:18:00Z</dcterms:modified>
</cp:coreProperties>
</file>