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для договора (2)" sheetId="1" state="visible" r:id="rId1"/>
  </sheets>
  <calcPr/>
</workbook>
</file>

<file path=xl/sharedStrings.xml><?xml version="1.0" encoding="utf-8"?>
<sst xmlns="http://schemas.openxmlformats.org/spreadsheetml/2006/main" count="126" uniqueCount="126">
  <si>
    <t xml:space="preserve">Перечень обязательных работ и услуг по содержанию и текущему ремонту общего имущества собственников помещений в многоквартирном жилом доме по адресу пгт. Ивня, ул. Транспортная д. 10</t>
  </si>
  <si>
    <t>№</t>
  </si>
  <si>
    <t xml:space="preserve">Перечень услуг</t>
  </si>
  <si>
    <t>Периодичность</t>
  </si>
  <si>
    <t xml:space="preserve">Годовая плата (рублей)</t>
  </si>
  <si>
    <r>
      <t/>
    </r>
    <r>
      <rPr>
        <b/>
        <sz val="10"/>
        <rFont val="Times New Roman CYR"/>
      </rPr>
      <t xml:space="preserve">Стоимость на 1 м</t>
    </r>
    <r>
      <rPr>
        <b/>
        <vertAlign val="superscript"/>
        <sz val="10"/>
        <rFont val="Times New Roman CYR"/>
      </rPr>
      <t xml:space="preserve">2 </t>
    </r>
    <r>
      <rPr>
        <b/>
        <sz val="10"/>
        <rFont val="Times New Roman CYR"/>
      </rPr>
      <t xml:space="preserve">общей площади (рублей в месяц)</t>
    </r>
  </si>
  <si>
    <t xml:space="preserve">месячная плата (рублей)</t>
  </si>
  <si>
    <r>
      <t xml:space="preserve">Площадь, м</t>
    </r>
    <r>
      <rPr>
        <b/>
        <vertAlign val="superscript"/>
        <sz val="11"/>
        <rFont val="Arial Cyr"/>
      </rPr>
      <t>2</t>
    </r>
  </si>
  <si>
    <t>1.</t>
  </si>
  <si>
    <t xml:space="preserve">Текущее содержание общего имущества МКД</t>
  </si>
  <si>
    <t>1.1.</t>
  </si>
  <si>
    <t xml:space="preserve">Содержание придомовой территории</t>
  </si>
  <si>
    <t>1.1.1</t>
  </si>
  <si>
    <t xml:space="preserve">Летний период (апрель-октябрь,7 месяцев)</t>
  </si>
  <si>
    <t xml:space="preserve">Подметание территории в дни без осадков и в дни с осадками до 2 см (крыльцо,вход в подъезд,отмостка,тротуар)</t>
  </si>
  <si>
    <t xml:space="preserve">2 раза в неделю</t>
  </si>
  <si>
    <t xml:space="preserve">Уборка газонов,придомовой территории от случайного мусора</t>
  </si>
  <si>
    <t xml:space="preserve">Выкашивание газонов</t>
  </si>
  <si>
    <t xml:space="preserve">4 раза в сезон</t>
  </si>
  <si>
    <t xml:space="preserve">Очистка урн от мусора</t>
  </si>
  <si>
    <t>Ежедневно</t>
  </si>
  <si>
    <t xml:space="preserve">Очистка металлической решетки и приямка </t>
  </si>
  <si>
    <t xml:space="preserve">1 раз в месяц</t>
  </si>
  <si>
    <t xml:space="preserve">1.1.2 Зимний период (ноябрь-март, 5 месяцев)</t>
  </si>
  <si>
    <t xml:space="preserve">Подметание свежевыпавшего снега (крыльцо,вход в подъезд,отмостка,тротуар)</t>
  </si>
  <si>
    <t xml:space="preserve">1 раз в сутки в дни снегопада</t>
  </si>
  <si>
    <t xml:space="preserve">Посыпка территорий противогололедными материалами (вход в подъезд,тротуар)</t>
  </si>
  <si>
    <t xml:space="preserve">1 раз в сутки во время гололеда</t>
  </si>
  <si>
    <t xml:space="preserve">Очистка территории с усовершенствованным покрытием от уплотненного снега (вход в подъезд,тротуар)</t>
  </si>
  <si>
    <t xml:space="preserve">Очитска территории от наледи и льда (вход в подъезд,тротуар)</t>
  </si>
  <si>
    <t xml:space="preserve">Подметание территории в дни без снегопада (крыльцо,вход в подъезд)</t>
  </si>
  <si>
    <t xml:space="preserve">2 раза в неделю в дни  без снегопада</t>
  </si>
  <si>
    <t xml:space="preserve">1.2. </t>
  </si>
  <si>
    <t xml:space="preserve">Содержание подъездов и лестничных клеток</t>
  </si>
  <si>
    <t>1.2.1.</t>
  </si>
  <si>
    <t xml:space="preserve">Влажное подметание лестничных площадок и маршей нижних 2-х этажей</t>
  </si>
  <si>
    <t xml:space="preserve">5 раз в неделю</t>
  </si>
  <si>
    <t>1.2.2.</t>
  </si>
  <si>
    <t xml:space="preserve">Влажное подметание лестничных площадок и маршей выше 2-го этажа</t>
  </si>
  <si>
    <t xml:space="preserve">1 раз в неделю</t>
  </si>
  <si>
    <t>1.2.3.</t>
  </si>
  <si>
    <t xml:space="preserve">Мытье лестничных площадок и маршей нижних  2-х этажей</t>
  </si>
  <si>
    <t xml:space="preserve">2 раза в месяц</t>
  </si>
  <si>
    <t>1.2.4.</t>
  </si>
  <si>
    <t xml:space="preserve">Мытье лестничных площадок и маршей выше 2-го этажа</t>
  </si>
  <si>
    <t>1.2.5.</t>
  </si>
  <si>
    <t xml:space="preserve">Мытье окон и дверей</t>
  </si>
  <si>
    <t xml:space="preserve">2 раза в год</t>
  </si>
  <si>
    <t>1.2.6.</t>
  </si>
  <si>
    <t xml:space="preserve">Влажная протирка элементов лестничных клеток (стены,почтовые ящики,отопительные приборы и пр.)</t>
  </si>
  <si>
    <t>1.3</t>
  </si>
  <si>
    <r>
      <t/>
    </r>
    <r>
      <rPr>
        <b/>
        <sz val="11"/>
        <rFont val="Arial"/>
      </rPr>
      <t xml:space="preserve">Содержание несущих конструкций</t>
    </r>
    <r>
      <rPr>
        <sz val="11"/>
        <rFont val="Arial"/>
      </rPr>
      <t xml:space="preserve"> (фундаментов,стен,колонн и столбов,перекрытий и покрытий ,балок,ригелей,лестниц,несущих элементов крыш) и ненесущих контрукций (перегородок,внутренней отделки,полов) многоквартирных домов. Выявление нарушений,составление плана мероприятий по восстановлению и ремонту</t>
    </r>
  </si>
  <si>
    <t xml:space="preserve">1 раз в год</t>
  </si>
  <si>
    <t>1.4</t>
  </si>
  <si>
    <r>
      <t xml:space="preserve">Благоустройство придомовой территории                 </t>
    </r>
    <r>
      <rPr>
        <sz val="11"/>
        <rFont val="Arial"/>
      </rPr>
      <t xml:space="preserve">Частичный ремонт тротуарной плитки. Окраска решетчатых ограждений, оград, МАФ. Установка и окраска урн. Ремонт скамеек, качель и т.д. Подготовка к сезонной эксплуатации оборудования детских и спортивных площадок.</t>
    </r>
  </si>
  <si>
    <t>1.5</t>
  </si>
  <si>
    <r>
      <t/>
    </r>
    <r>
      <rPr>
        <b/>
        <sz val="11"/>
        <rFont val="Arial"/>
      </rPr>
      <t xml:space="preserve">Содержание внутридомовых инженерных коммуникаций                                                          </t>
    </r>
    <r>
      <rPr>
        <sz val="11"/>
        <rFont val="Arial"/>
      </rPr>
      <t xml:space="preserve">Содержание электрооборудования (проведение технических и плановых осмотров эл.сетей и электрооборудования;проверка изоляций оболочки эл.кабеля;техническое обслуживание:светильников,магнитных пускателей,реле времени и автоматических выключателей дворового освещения,автоматических выключателей,светильников,эл.щитков,осветительных щитов, предохранителей, выключателей, розеток, ВРУ, рубильников. Устранение незначительнпых неисправностей электротехнических устройств (замена перегоревших ламп,замена плафонов и светильников,смена и ремонт розеток,выключателей,мелкий ремонт электропроводки и другие работы при неоходимости)</t>
    </r>
  </si>
  <si>
    <t xml:space="preserve">Постоянно,по мере неоходимости</t>
  </si>
  <si>
    <t>1.6</t>
  </si>
  <si>
    <t xml:space="preserve">Очистка крыш и козырьков от снега и наледи</t>
  </si>
  <si>
    <t xml:space="preserve">По мере неоходимости</t>
  </si>
  <si>
    <t>1.7</t>
  </si>
  <si>
    <t xml:space="preserve">Очитска кровли, козырьков,водостоков от песка, листьев и другого мусора</t>
  </si>
  <si>
    <t xml:space="preserve">2 раза в сезон</t>
  </si>
  <si>
    <t>1.8</t>
  </si>
  <si>
    <t>Дератизация,дезинсекция</t>
  </si>
  <si>
    <t>0,54</t>
  </si>
  <si>
    <t>1.8.1.</t>
  </si>
  <si>
    <t xml:space="preserve">Дератизация лестничных клеток</t>
  </si>
  <si>
    <t>1.8.2.</t>
  </si>
  <si>
    <t xml:space="preserve">Дезинсекция подвалов</t>
  </si>
  <si>
    <t>2.</t>
  </si>
  <si>
    <t xml:space="preserve">Техническое обслуживание МКД</t>
  </si>
  <si>
    <t>2.1</t>
  </si>
  <si>
    <t xml:space="preserve">Техническое и аварийно-диспетчерское обслуживание,а так же техническое диагностирование (по истечению срока эксплуатации)системы внутридомового газового оборудования и ее отдельных элементов. </t>
  </si>
  <si>
    <t xml:space="preserve">по графику</t>
  </si>
  <si>
    <t>2.2</t>
  </si>
  <si>
    <t xml:space="preserve">Ликвидация аварийных ситуаций в жилом здании путем: локализации аварийного участка и устранения аварийных повреждений в системах отопления, водоснабжения и канализации; ликвидации повреждений во внутренних сетях электроснабжения. </t>
  </si>
  <si>
    <t xml:space="preserve">По мере возникновения</t>
  </si>
  <si>
    <t>2.3</t>
  </si>
  <si>
    <t xml:space="preserve">Работа аварийно-диспетчерской службы</t>
  </si>
  <si>
    <t>Постоянно</t>
  </si>
  <si>
    <t>2.4</t>
  </si>
  <si>
    <t xml:space="preserve">Проверка и прочистка вентиляционных каналов и дымоходов</t>
  </si>
  <si>
    <t xml:space="preserve">3 раза в год</t>
  </si>
  <si>
    <t>2.5</t>
  </si>
  <si>
    <t xml:space="preserve">Снятие показаний индивидуальных и общедомовых приборов учета э/энергии</t>
  </si>
  <si>
    <t xml:space="preserve">12 раз в год</t>
  </si>
  <si>
    <t>3</t>
  </si>
  <si>
    <t xml:space="preserve">Текущий ремонт общего имущества МКД</t>
  </si>
  <si>
    <t>3.1.</t>
  </si>
  <si>
    <t xml:space="preserve">Текущий ремонт конструктивных элементов (фундаменты, стены и перегородки включая балконы, козырьки, лоджии и эркеры перекрытия, полы в местах общего пользования, лестницы)</t>
  </si>
  <si>
    <t xml:space="preserve">По мере необходимости, но не реже 1 раза в год</t>
  </si>
  <si>
    <t>3.2.</t>
  </si>
  <si>
    <t xml:space="preserve">Текущий ремонт крыши</t>
  </si>
  <si>
    <t>3.3</t>
  </si>
  <si>
    <t xml:space="preserve">Текущий ремонт систем:</t>
  </si>
  <si>
    <t xml:space="preserve"> - холодного водоснабжения</t>
  </si>
  <si>
    <t xml:space="preserve"> - газоснабжения</t>
  </si>
  <si>
    <t xml:space="preserve"> - электроснабжения </t>
  </si>
  <si>
    <t xml:space="preserve"> - водоотведения</t>
  </si>
  <si>
    <t xml:space="preserve"> - вентиляции и дымоудаления</t>
  </si>
  <si>
    <t xml:space="preserve"> - запорного регулирующего и иного оборудования</t>
  </si>
  <si>
    <t>3.4.</t>
  </si>
  <si>
    <t xml:space="preserve">Текущий ремонт водоотводящих устройств, окон и дверей в помещениях общего пользования</t>
  </si>
  <si>
    <t xml:space="preserve">По мере необходимости</t>
  </si>
  <si>
    <t>4.</t>
  </si>
  <si>
    <t>Прочее</t>
  </si>
  <si>
    <t>4.1.</t>
  </si>
  <si>
    <t xml:space="preserve">Непредвиденные работы (спил деревьев, вывоз листвы, ремонт машин и оборудования и прочее)</t>
  </si>
  <si>
    <t>4.2.</t>
  </si>
  <si>
    <t xml:space="preserve">Услуги АО "РРКЦ"</t>
  </si>
  <si>
    <t>4.3.</t>
  </si>
  <si>
    <t xml:space="preserve">Управление многоквартирным домом (ведение лицевых счетов, работа по начислению и сбору платы за ЖКУ, заработная плата АУП, взносы на обязательное страхование, аренда помещения, связь, почтовые, коммунальные услуги, канцтовары, оргтехника и программное обуспечение и пр.)</t>
  </si>
  <si>
    <t xml:space="preserve"> </t>
  </si>
  <si>
    <t>5.</t>
  </si>
  <si>
    <t xml:space="preserve">Итого содержание жилья</t>
  </si>
  <si>
    <t>6.</t>
  </si>
  <si>
    <t xml:space="preserve">Электроэнергия на ОДН (норматив)</t>
  </si>
  <si>
    <t>Ежемесячно</t>
  </si>
  <si>
    <t>7.</t>
  </si>
  <si>
    <t xml:space="preserve">Итого с ОДН</t>
  </si>
  <si>
    <t>8.</t>
  </si>
  <si>
    <t xml:space="preserve">Вывоз ЖБО</t>
  </si>
  <si>
    <t>ежедневно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</si>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</sst>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_р_._-;\-* #,##0.00_р_._-;_-* &quot;-&quot;??_р_._-;_-@_-"/>
    <numFmt numFmtId="163" formatCode="_-* #,##0\ _₽_-;\-* #,##0\ _₽_-;_-* &quot;-&quot;\ _₽_-;_-@_-"/>
  </numFmts>
  <fonts count="29">
    <font>
      <sz val="9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2.000000"/>
      <name val="Times New Roman"/>
    </font>
    <font>
      <b/>
      <sz val="10.000000"/>
      <name val="Times New Roman CYR"/>
    </font>
    <font>
      <b/>
      <sz val="11.000000"/>
      <name val="Arial Cyr"/>
    </font>
    <font>
      <b/>
      <sz val="11.000000"/>
      <name val="Arial"/>
    </font>
    <font>
      <sz val="11.000000"/>
      <name val="Arial"/>
    </font>
    <font>
      <i/>
      <sz val="11.000000"/>
      <name val="Arial"/>
    </font>
    <font>
      <i/>
      <sz val="11.000000"/>
      <name val="Arial Cyr"/>
    </font>
    <font>
      <sz val="11.000000"/>
      <name val="Arial Cyr"/>
    </font>
    <font>
      <sz val="11.000000"/>
      <color rgb="FFC00000"/>
      <name val="Arial"/>
    </font>
    <font>
      <b/>
      <sz val="12.000000"/>
      <name val="Arial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-0.14999799999999999"/>
        <bgColor theme="0" tint="-0.14999799999999999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48">
    <xf fontId="0" fillId="0" borderId="0" numFmtId="0" applyNumberFormat="1" applyFont="1" applyFill="1" applyBorder="1">
      <alignment horizontal="left" vertical="center" wrapText="1"/>
    </xf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8" borderId="7" numFmtId="0" applyNumberFormat="1" applyFont="1" applyFill="1" applyBorder="1"/>
    <xf fontId="11" fillId="0" borderId="0" numFmtId="0" applyNumberFormat="1" applyFont="1" applyFill="1" applyBorder="1"/>
    <xf fontId="12" fillId="29" borderId="0" numFmtId="0" applyNumberFormat="1" applyFont="1" applyFill="1" applyBorder="1"/>
    <xf fontId="13" fillId="0" borderId="0" numFmtId="0" applyNumberFormat="1" applyFont="1" applyFill="1" applyBorder="1"/>
    <xf fontId="14" fillId="30" borderId="0" numFmtId="0" applyNumberFormat="1" applyFont="1" applyFill="1" applyBorder="1"/>
    <xf fontId="15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6" fillId="0" borderId="9" numFmtId="0" applyNumberFormat="1" applyFont="1" applyFill="1" applyBorder="1"/>
    <xf fontId="17" fillId="0" borderId="0" numFmtId="0" applyNumberFormat="1" applyFont="1" applyFill="1" applyBorder="1"/>
    <xf fontId="13" fillId="0" borderId="0" numFmtId="162" applyNumberFormat="1" applyFont="1" applyFill="1" applyBorder="1"/>
    <xf fontId="0" fillId="0" borderId="0" numFmtId="163" applyNumberFormat="1" applyFont="1" applyFill="1" applyBorder="1"/>
    <xf fontId="18" fillId="32" borderId="0" numFmtId="0" applyNumberFormat="1" applyFont="1" applyFill="1" applyBorder="1"/>
  </cellStyleXfs>
  <cellXfs count="66">
    <xf fontId="0" fillId="0" borderId="0" numFmtId="0" xfId="0" applyAlignment="1" applyProtection="1">
      <alignment horizontal="left" vertical="center" wrapText="1"/>
    </xf>
    <xf fontId="0" fillId="0" borderId="0" numFmtId="0" xfId="0" applyAlignment="1">
      <alignment horizontal="center"/>
    </xf>
    <xf fontId="0" fillId="0" borderId="0" numFmtId="0" xfId="0"/>
    <xf fontId="0" fillId="0" borderId="0" numFmtId="4" xfId="0" applyNumberFormat="1" applyAlignment="1">
      <alignment horizontal="right"/>
    </xf>
    <xf fontId="19" fillId="0" borderId="0" numFmtId="0" xfId="0" applyFont="1" applyAlignment="1" applyProtection="1">
      <alignment horizontal="center" vertical="center" wrapText="1"/>
    </xf>
    <xf fontId="20" fillId="0" borderId="10" numFmtId="0" xfId="0" applyFont="1" applyBorder="1" applyAlignment="1">
      <alignment horizontal="center" vertical="center" wrapText="1"/>
    </xf>
    <xf fontId="20" fillId="0" borderId="10" numFmtId="4" xfId="0" applyNumberFormat="1" applyFont="1" applyBorder="1" applyAlignment="1">
      <alignment horizontal="center" vertical="center" wrapText="1"/>
    </xf>
    <xf fontId="20" fillId="0" borderId="11" numFmtId="4" xfId="0" applyNumberFormat="1" applyFont="1" applyBorder="1" applyAlignment="1">
      <alignment horizontal="center" vertical="center" wrapText="1"/>
    </xf>
    <xf fontId="0" fillId="0" borderId="0" numFmtId="0" xfId="0" applyAlignment="1">
      <alignment horizontal="center" wrapText="1"/>
    </xf>
    <xf fontId="21" fillId="0" borderId="10" numFmtId="49" xfId="0" applyNumberFormat="1" applyFont="1" applyBorder="1" applyAlignment="1">
      <alignment vertical="center" wrapText="1"/>
    </xf>
    <xf fontId="22" fillId="0" borderId="10" numFmtId="0" xfId="0" applyFont="1" applyBorder="1" applyAlignment="1">
      <alignment vertical="center" wrapText="1"/>
    </xf>
    <xf fontId="21" fillId="0" borderId="10" numFmtId="0" xfId="0" applyFont="1" applyBorder="1" applyAlignment="1">
      <alignment horizontal="center" vertical="center" wrapText="1"/>
    </xf>
    <xf fontId="21" fillId="0" borderId="10" numFmtId="4" xfId="0" applyNumberFormat="1" applyFont="1" applyBorder="1" applyAlignment="1">
      <alignment horizontal="right" vertical="center" wrapText="1"/>
    </xf>
    <xf fontId="23" fillId="0" borderId="10" numFmtId="0" xfId="0" applyFont="1" applyBorder="1"/>
    <xf fontId="23" fillId="0" borderId="11" numFmtId="0" xfId="0" applyFont="1" applyBorder="1"/>
    <xf fontId="21" fillId="0" borderId="10" numFmtId="0" xfId="0" applyFont="1" applyBorder="1" applyAlignment="1">
      <alignment horizontal="center" vertical="center"/>
    </xf>
    <xf fontId="21" fillId="0" borderId="11" numFmtId="0" xfId="0" applyFont="1" applyBorder="1" applyAlignment="1">
      <alignment horizontal="center" vertical="center" wrapText="1"/>
    </xf>
    <xf fontId="22" fillId="0" borderId="10" numFmtId="0" xfId="0" applyFont="1" applyBorder="1" applyAlignment="1">
      <alignment horizontal="center" vertical="center"/>
    </xf>
    <xf fontId="22" fillId="0" borderId="10" numFmtId="2" xfId="0" applyNumberFormat="1" applyFont="1" applyBorder="1" applyAlignment="1">
      <alignment vertical="center" wrapText="1"/>
    </xf>
    <xf fontId="22" fillId="0" borderId="11" numFmtId="0" xfId="0" applyFont="1" applyBorder="1" applyAlignment="1">
      <alignment horizontal="left" vertical="center" wrapText="1"/>
    </xf>
    <xf fontId="24" fillId="0" borderId="10" numFmtId="49" xfId="0" applyNumberFormat="1" applyFont="1" applyBorder="1" applyAlignment="1">
      <alignment horizontal="center" vertical="center"/>
    </xf>
    <xf fontId="24" fillId="0" borderId="10" numFmtId="0" xfId="0" applyFont="1" applyBorder="1" applyAlignment="1">
      <alignment vertical="center" wrapText="1"/>
    </xf>
    <xf fontId="23" fillId="0" borderId="10" numFmtId="0" xfId="0" applyFont="1" applyBorder="1" applyAlignment="1">
      <alignment horizontal="center" vertical="center" wrapText="1"/>
    </xf>
    <xf fontId="23" fillId="0" borderId="10" numFmtId="4" xfId="0" applyNumberFormat="1" applyFont="1" applyBorder="1" applyAlignment="1">
      <alignment horizontal="right" vertical="center"/>
    </xf>
    <xf fontId="23" fillId="0" borderId="10" numFmtId="2" xfId="0" applyNumberFormat="1" applyFont="1" applyBorder="1" applyAlignment="1">
      <alignment horizontal="center" vertical="center"/>
    </xf>
    <xf fontId="23" fillId="0" borderId="11" numFmtId="2" xfId="0" applyNumberFormat="1" applyFont="1" applyBorder="1" applyAlignment="1">
      <alignment horizontal="center" vertical="center"/>
    </xf>
    <xf fontId="23" fillId="0" borderId="10" numFmtId="49" xfId="0" applyNumberFormat="1" applyFont="1" applyBorder="1" applyAlignment="1">
      <alignment horizontal="center" vertical="center"/>
    </xf>
    <xf fontId="23" fillId="0" borderId="10" numFmtId="0" xfId="0" applyFont="1" applyBorder="1" applyAlignment="1">
      <alignment vertical="center" wrapText="1"/>
    </xf>
    <xf fontId="0" fillId="0" borderId="0" numFmtId="4" xfId="0" applyNumberFormat="1"/>
    <xf fontId="25" fillId="0" borderId="10" numFmtId="49" xfId="0" applyNumberFormat="1" applyFont="1" applyBorder="1" applyAlignment="1">
      <alignment horizontal="left" vertical="center" wrapText="1"/>
    </xf>
    <xf fontId="23" fillId="0" borderId="10" numFmtId="0" xfId="0" applyFont="1" applyBorder="1" applyAlignment="1">
      <alignment horizontal="center" vertical="center"/>
    </xf>
    <xf fontId="23" fillId="0" borderId="10" numFmtId="4" xfId="46" applyNumberFormat="1" applyFont="1" applyBorder="1" applyAlignment="1">
      <alignment horizontal="right" vertical="center"/>
    </xf>
    <xf fontId="23" fillId="0" borderId="10" numFmtId="4" xfId="0" applyNumberFormat="1" applyFont="1" applyBorder="1" applyAlignment="1">
      <alignment horizontal="right" vertical="center" wrapText="1"/>
    </xf>
    <xf fontId="21" fillId="0" borderId="10" numFmtId="49" xfId="0" applyNumberFormat="1" applyFont="1" applyBorder="1" applyAlignment="1">
      <alignment horizontal="center" vertical="center"/>
    </xf>
    <xf fontId="22" fillId="0" borderId="10" numFmtId="2" xfId="0" applyNumberFormat="1" applyFont="1" applyBorder="1" applyAlignment="1">
      <alignment horizontal="center" vertical="center" wrapText="1"/>
    </xf>
    <xf fontId="23" fillId="0" borderId="10" numFmtId="14" xfId="0" applyNumberFormat="1" applyFont="1" applyBorder="1" applyAlignment="1">
      <alignment horizontal="center" vertical="center"/>
    </xf>
    <xf fontId="23" fillId="0" borderId="10" numFmtId="49" xfId="0" applyNumberFormat="1" applyFont="1" applyBorder="1" applyAlignment="1">
      <alignment horizontal="center" vertical="center" wrapText="1"/>
    </xf>
    <xf fontId="22" fillId="0" borderId="10" numFmtId="49" xfId="0" applyNumberFormat="1" applyFont="1" applyBorder="1" applyAlignment="1">
      <alignment horizontal="center" vertical="center" wrapText="1"/>
    </xf>
    <xf fontId="23" fillId="0" borderId="10" numFmtId="49" xfId="0" applyNumberFormat="1" applyFont="1" applyBorder="1" applyAlignment="1">
      <alignment horizontal="left" vertical="center" wrapText="1"/>
    </xf>
    <xf fontId="22" fillId="0" borderId="10" numFmtId="2" xfId="0" applyNumberFormat="1" applyFont="1" applyBorder="1" applyAlignment="1">
      <alignment horizontal="center" vertical="center"/>
    </xf>
    <xf fontId="22" fillId="0" borderId="10" numFmtId="49" xfId="0" applyNumberFormat="1" applyFont="1" applyBorder="1" applyAlignment="1">
      <alignment horizontal="left" vertical="center" wrapText="1"/>
    </xf>
    <xf fontId="22" fillId="0" borderId="10" numFmtId="49" xfId="0" applyNumberFormat="1" applyFont="1" applyBorder="1" applyAlignment="1">
      <alignment vertical="center" wrapText="1"/>
    </xf>
    <xf fontId="22" fillId="0" borderId="11" numFmtId="49" xfId="0" applyNumberFormat="1" applyFont="1" applyBorder="1" applyAlignment="1">
      <alignment horizontal="left" vertical="center" wrapText="1"/>
    </xf>
    <xf fontId="21" fillId="0" borderId="10" numFmtId="49" xfId="0" applyNumberFormat="1" applyFont="1" applyBorder="1" applyAlignment="1">
      <alignment horizontal="center" vertical="center" wrapText="1"/>
    </xf>
    <xf fontId="21" fillId="0" borderId="11" numFmtId="49" xfId="0" applyNumberFormat="1" applyFont="1" applyBorder="1" applyAlignment="1">
      <alignment horizontal="center" vertical="center" wrapText="1"/>
    </xf>
    <xf fontId="23" fillId="0" borderId="10" numFmtId="1" xfId="0" applyNumberFormat="1" applyFont="1" applyBorder="1" applyAlignment="1">
      <alignment horizontal="left" vertical="center" wrapText="1"/>
    </xf>
    <xf fontId="21" fillId="0" borderId="10" numFmtId="1" xfId="0" applyNumberFormat="1" applyFont="1" applyBorder="1" applyAlignment="1">
      <alignment vertical="center" wrapText="1"/>
    </xf>
    <xf fontId="21" fillId="0" borderId="10" numFmtId="2" xfId="0" applyNumberFormat="1" applyFont="1" applyBorder="1" applyAlignment="1">
      <alignment vertical="center" wrapText="1"/>
    </xf>
    <xf fontId="21" fillId="0" borderId="11" numFmtId="1" xfId="0" applyNumberFormat="1" applyFont="1" applyBorder="1" applyAlignment="1">
      <alignment horizontal="center" vertical="center" wrapText="1"/>
    </xf>
    <xf fontId="26" fillId="0" borderId="10" numFmtId="4" xfId="46" applyNumberFormat="1" applyFont="1" applyBorder="1" applyAlignment="1">
      <alignment horizontal="right" vertical="center"/>
    </xf>
    <xf fontId="23" fillId="0" borderId="10" numFmtId="49" xfId="0" applyNumberFormat="1" applyFont="1" applyBorder="1" applyAlignment="1">
      <alignment vertical="center" wrapText="1"/>
    </xf>
    <xf fontId="27" fillId="0" borderId="10" numFmtId="49" xfId="0" applyNumberFormat="1" applyFont="1" applyBorder="1" applyAlignment="1">
      <alignment horizontal="center" vertical="center" wrapText="1"/>
    </xf>
    <xf fontId="28" fillId="33" borderId="10" numFmtId="0" xfId="0" applyFont="1" applyFill="1" applyBorder="1" applyAlignment="1">
      <alignment horizontal="center"/>
    </xf>
    <xf fontId="28" fillId="33" borderId="10" numFmtId="0" xfId="0" applyFont="1" applyFill="1" applyBorder="1" applyAlignment="1">
      <alignment vertical="center" wrapText="1"/>
    </xf>
    <xf fontId="28" fillId="33" borderId="10" numFmtId="0" xfId="0" applyFont="1" applyFill="1" applyBorder="1"/>
    <xf fontId="28" fillId="33" borderId="10" numFmtId="4" xfId="0" applyNumberFormat="1" applyFont="1" applyFill="1" applyBorder="1" applyAlignment="1">
      <alignment horizontal="right" vertical="center" wrapText="1"/>
    </xf>
    <xf fontId="28" fillId="33" borderId="10" numFmtId="2" xfId="0" applyNumberFormat="1" applyFont="1" applyFill="1" applyBorder="1" applyAlignment="1">
      <alignment horizontal="center" vertical="center"/>
    </xf>
    <xf fontId="28" fillId="33" borderId="11" numFmtId="2" xfId="0" applyNumberFormat="1" applyFont="1" applyFill="1" applyBorder="1" applyAlignment="1">
      <alignment horizontal="center" vertical="center"/>
    </xf>
    <xf fontId="0" fillId="0" borderId="0" numFmtId="9" xfId="43" applyNumberFormat="1"/>
    <xf fontId="28" fillId="33" borderId="12" numFmtId="2" xfId="0" applyNumberFormat="1" applyFont="1" applyFill="1" applyBorder="1" applyAlignment="1">
      <alignment horizontal="center" vertical="center"/>
    </xf>
    <xf fontId="0" fillId="0" borderId="10" numFmtId="0" xfId="0" applyBorder="1" applyAlignment="1">
      <alignment horizontal="center"/>
    </xf>
    <xf fontId="0" fillId="0" borderId="10" numFmtId="0" xfId="0" applyBorder="1"/>
    <xf fontId="0" fillId="0" borderId="10" numFmtId="4" xfId="0" applyNumberFormat="1" applyBorder="1" applyAlignment="1">
      <alignment horizontal="right"/>
    </xf>
    <xf fontId="23" fillId="0" borderId="0" numFmtId="4" xfId="0" applyNumberFormat="1" applyFont="1" applyAlignment="1">
      <alignment horizontal="right"/>
    </xf>
    <xf fontId="28" fillId="0" borderId="10" numFmtId="0" xfId="0" applyFont="1" applyBorder="1"/>
    <xf fontId="28" fillId="0" borderId="10" numFmtId="2" xfId="0" applyNumberFormat="1" applyFont="1" applyBorder="1" applyAlignment="1">
      <alignment horizontal="center"/>
    </xf>
  </cellXfs>
  <cellStyles count="4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2" xfId="38"/>
    <cellStyle name="Плохой" xfId="39" builtinId="27"/>
    <cellStyle name="Пояснение" xfId="40" builtinId="53"/>
    <cellStyle name="Примечание" xfId="41" builtinId="10"/>
    <cellStyle name="Процентный" xfId="42" builtinId="5"/>
    <cellStyle name="Связанная ячейка" xfId="43" builtinId="24"/>
    <cellStyle name="Текст предупреждения" xfId="44" builtinId="11"/>
    <cellStyle name="Финансовый" xfId="45" builtinId="3"/>
    <cellStyle name="Финансовый [0]" xfId="46" builtinId="6"/>
    <cellStyle name="Хороший" xfId="47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6" zoomScale="90" workbookViewId="0">
      <selection activeCell="H63" activeCellId="0" sqref="H63"/>
    </sheetView>
  </sheetViews>
  <sheetFormatPr baseColWidth="8" defaultColWidth="10.125" defaultRowHeight="11.4" customHeight="1"/>
  <cols>
    <col customWidth="1" min="1" max="1" style="1" width="8.375"/>
    <col customWidth="1" min="2" max="2" style="2" width="55.625"/>
    <col customWidth="1" min="3" max="3" style="2" width="18.125"/>
    <col customWidth="1" min="4" max="4" style="3" width="17.375"/>
    <col customWidth="1" min="5" max="5" style="2" width="16"/>
    <col customWidth="1" hidden="1" min="6" max="6" style="2" width="4.875"/>
    <col customWidth="1" min="7" max="7" style="2" width="12.625"/>
    <col customWidth="1" min="8" max="8" style="2" width="12.75"/>
    <col customWidth="1" min="9" max="9" style="2" width="12.5"/>
    <col customWidth="1" min="10" max="249" style="2" width="9.125"/>
    <col customWidth="1" min="250" max="250" style="2" width="5"/>
    <col customWidth="1" min="251" max="251" style="2" width="20.875"/>
    <col customWidth="1" min="252" max="252" style="2" width="15.75"/>
    <col customWidth="1" min="253" max="257" style="2" width="10.125"/>
  </cols>
  <sheetData>
    <row r="5" ht="11.4" customHeight="1">
      <c r="E5" s="2"/>
    </row>
    <row r="6" ht="11.4" customHeight="1">
      <c r="E6" s="2"/>
    </row>
    <row r="7" ht="11.4" customHeight="1">
      <c r="E7" s="2"/>
    </row>
    <row r="8" ht="11.4" customHeight="1">
      <c r="D8" s="3"/>
      <c r="E8" s="2"/>
    </row>
    <row r="9" ht="11.4" customHeight="1">
      <c r="D9" s="3"/>
      <c r="E9" s="2"/>
    </row>
    <row r="10" ht="11.4" customHeight="1">
      <c r="D10" s="3"/>
      <c r="E10" s="2"/>
    </row>
    <row r="11" ht="41.399999999999999" customHeight="1">
      <c r="A11" s="4" t="s">
        <v>0</v>
      </c>
      <c r="B11" s="4"/>
      <c r="C11" s="4"/>
      <c r="D11" s="4"/>
      <c r="E11" s="4"/>
      <c r="F11" s="4"/>
    </row>
    <row r="12" ht="81.599999999999994" customHeight="1">
      <c r="A12" s="5" t="s">
        <v>1</v>
      </c>
      <c r="B12" s="5" t="s">
        <v>2</v>
      </c>
      <c r="C12" s="5" t="s">
        <v>3</v>
      </c>
      <c r="D12" s="6" t="s">
        <v>4</v>
      </c>
      <c r="E12" s="5" t="s">
        <v>5</v>
      </c>
      <c r="F12" s="7" t="s">
        <v>6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</row>
    <row r="13" ht="14.25">
      <c r="A13" s="9"/>
      <c r="B13" s="10" t="s">
        <v>7</v>
      </c>
      <c r="C13" s="11">
        <v>903.89999999999998</v>
      </c>
      <c r="D13" s="12"/>
      <c r="E13" s="13"/>
      <c r="F13" s="14">
        <v>903.89999999999998</v>
      </c>
    </row>
    <row r="14" ht="14.25">
      <c r="A14" s="15" t="s">
        <v>8</v>
      </c>
      <c r="B14" s="11" t="s">
        <v>9</v>
      </c>
      <c r="C14" s="11"/>
      <c r="D14" s="11"/>
      <c r="E14" s="11"/>
      <c r="F14" s="16"/>
    </row>
    <row r="15" ht="14.25">
      <c r="A15" s="17" t="s">
        <v>10</v>
      </c>
      <c r="B15" s="10" t="s">
        <v>11</v>
      </c>
      <c r="C15" s="10"/>
      <c r="D15" s="10"/>
      <c r="E15" s="18">
        <f>SUM(E17+E18+E19+E20+E21+E23+E24+E27+E28)</f>
        <v>7.7599992624552856</v>
      </c>
      <c r="F15" s="19"/>
    </row>
    <row r="16" ht="14.25">
      <c r="A16" s="20" t="s">
        <v>12</v>
      </c>
      <c r="B16" s="21" t="s">
        <v>13</v>
      </c>
      <c r="C16" s="22"/>
      <c r="D16" s="23"/>
      <c r="E16" s="24"/>
      <c r="F16" s="25"/>
    </row>
    <row r="17" ht="42.75">
      <c r="A17" s="26"/>
      <c r="B17" s="27" t="s">
        <v>14</v>
      </c>
      <c r="C17" s="22" t="s">
        <v>15</v>
      </c>
      <c r="D17" s="23">
        <f>E17*F13*12</f>
        <v>3145.5719999999997</v>
      </c>
      <c r="E17" s="24">
        <v>0.28999999999999998</v>
      </c>
      <c r="F17" s="25">
        <v>266.47000000000003</v>
      </c>
      <c r="I17" s="28"/>
    </row>
    <row r="18" ht="28.5">
      <c r="A18" s="26"/>
      <c r="B18" s="27" t="s">
        <v>16</v>
      </c>
      <c r="C18" s="22" t="s">
        <v>15</v>
      </c>
      <c r="D18" s="23">
        <f>E18*F13*12</f>
        <v>6616.5480000000007</v>
      </c>
      <c r="E18" s="24">
        <v>0.60999999999999999</v>
      </c>
      <c r="F18" s="25">
        <v>549.57000000000005</v>
      </c>
    </row>
    <row r="19" ht="14.25">
      <c r="A19" s="26"/>
      <c r="B19" s="27" t="s">
        <v>17</v>
      </c>
      <c r="C19" s="22" t="s">
        <v>18</v>
      </c>
      <c r="D19" s="23">
        <f>E19*F13*12</f>
        <v>9979.0560000000005</v>
      </c>
      <c r="E19" s="24">
        <v>0.92000000000000004</v>
      </c>
      <c r="F19" s="25">
        <v>832.66999999999996</v>
      </c>
    </row>
    <row r="20" ht="14.25">
      <c r="A20" s="26"/>
      <c r="B20" s="27" t="s">
        <v>19</v>
      </c>
      <c r="C20" s="22" t="s">
        <v>20</v>
      </c>
      <c r="D20" s="23">
        <f>E20*F13*12</f>
        <v>976.21199999999999</v>
      </c>
      <c r="E20" s="24">
        <v>0.089999999999999997</v>
      </c>
      <c r="F20" s="25">
        <f t="shared" ref="F20:F64" si="0">D20/12</f>
        <v>81.350999999999999</v>
      </c>
    </row>
    <row r="21" ht="14.25">
      <c r="A21" s="26"/>
      <c r="B21" s="27" t="s">
        <v>21</v>
      </c>
      <c r="C21" s="22" t="s">
        <v>22</v>
      </c>
      <c r="D21" s="23">
        <f>E21*F13*12</f>
        <v>2277.828</v>
      </c>
      <c r="E21" s="24">
        <v>0.20999999999999999</v>
      </c>
      <c r="F21" s="25">
        <f t="shared" si="0"/>
        <v>189.81899999999999</v>
      </c>
    </row>
    <row r="22" ht="114">
      <c r="A22" s="29" t="s">
        <v>23</v>
      </c>
      <c r="B22" s="29"/>
      <c r="C22" s="29"/>
      <c r="D22" s="29"/>
      <c r="E22" s="24"/>
      <c r="F22" s="25"/>
    </row>
    <row r="23" ht="28.5">
      <c r="A23" s="30"/>
      <c r="B23" s="27" t="s">
        <v>24</v>
      </c>
      <c r="C23" s="22" t="s">
        <v>25</v>
      </c>
      <c r="D23" s="31">
        <f>E23*F13*12</f>
        <v>4121.7839999999997</v>
      </c>
      <c r="E23" s="24">
        <v>0.38</v>
      </c>
      <c r="F23" s="25">
        <v>345.38</v>
      </c>
      <c r="G23" s="28"/>
    </row>
    <row r="24" ht="28.5">
      <c r="A24" s="30"/>
      <c r="B24" s="27" t="s">
        <v>26</v>
      </c>
      <c r="C24" s="22" t="s">
        <v>27</v>
      </c>
      <c r="D24" s="32">
        <f>E24*F13*12</f>
        <v>8785.9079999999994</v>
      </c>
      <c r="E24" s="24">
        <v>0.81000000000000005</v>
      </c>
      <c r="F24" s="25"/>
    </row>
    <row r="25" ht="42.75">
      <c r="A25" s="30"/>
      <c r="B25" s="27" t="s">
        <v>28</v>
      </c>
      <c r="C25" s="22"/>
      <c r="D25" s="32"/>
      <c r="E25" s="24"/>
      <c r="F25" s="25">
        <v>732.01999999999998</v>
      </c>
    </row>
    <row r="26" ht="28.5">
      <c r="A26" s="30"/>
      <c r="B26" s="27" t="s">
        <v>29</v>
      </c>
      <c r="C26" s="22"/>
      <c r="D26" s="32"/>
      <c r="E26" s="24"/>
      <c r="F26" s="25"/>
    </row>
    <row r="27" ht="42.75">
      <c r="A27" s="30"/>
      <c r="B27" s="27" t="s">
        <v>30</v>
      </c>
      <c r="C27" s="22" t="s">
        <v>31</v>
      </c>
      <c r="D27" s="23">
        <f>E27*F13*12</f>
        <v>47617.451999999997</v>
      </c>
      <c r="E27" s="24">
        <v>4.3899999999999997</v>
      </c>
      <c r="F27" s="25">
        <f t="shared" si="0"/>
        <v>3968.1209999999996</v>
      </c>
    </row>
    <row r="28" ht="14.25">
      <c r="A28" s="30"/>
      <c r="B28" s="27" t="s">
        <v>19</v>
      </c>
      <c r="C28" s="22" t="s">
        <v>15</v>
      </c>
      <c r="D28" s="23">
        <v>650.79999999999995</v>
      </c>
      <c r="E28" s="24">
        <f>D28/F13/12</f>
        <v>0.059999262455286355</v>
      </c>
      <c r="F28" s="25">
        <f t="shared" si="0"/>
        <v>54.233333333333327</v>
      </c>
    </row>
    <row r="29" ht="14.25">
      <c r="A29" s="33" t="s">
        <v>32</v>
      </c>
      <c r="B29" s="10" t="s">
        <v>33</v>
      </c>
      <c r="C29" s="10"/>
      <c r="D29" s="10"/>
      <c r="E29" s="34">
        <f>SUM(E35+E34+E33+E32+E31+E30)</f>
        <v>2.6699999999999999</v>
      </c>
      <c r="F29" s="19"/>
    </row>
    <row r="30" ht="28.5">
      <c r="A30" s="30" t="s">
        <v>34</v>
      </c>
      <c r="B30" s="27" t="s">
        <v>35</v>
      </c>
      <c r="C30" s="22" t="s">
        <v>36</v>
      </c>
      <c r="D30" s="23">
        <f>E30*F13*12</f>
        <v>18873.432000000001</v>
      </c>
      <c r="E30" s="24">
        <v>1.74</v>
      </c>
      <c r="F30" s="25">
        <v>1572.9100000000001</v>
      </c>
      <c r="G30" s="28"/>
    </row>
    <row r="31" ht="28.5">
      <c r="A31" s="30" t="s">
        <v>37</v>
      </c>
      <c r="B31" s="27" t="s">
        <v>38</v>
      </c>
      <c r="C31" s="22" t="s">
        <v>39</v>
      </c>
      <c r="D31" s="23">
        <f>E31*F13*12</f>
        <v>1301.616</v>
      </c>
      <c r="E31" s="24">
        <v>0.12</v>
      </c>
      <c r="F31" s="25">
        <f t="shared" si="0"/>
        <v>108.468</v>
      </c>
      <c r="I31" s="28"/>
    </row>
    <row r="32" ht="28.5">
      <c r="A32" s="30" t="s">
        <v>40</v>
      </c>
      <c r="B32" s="27" t="s">
        <v>41</v>
      </c>
      <c r="C32" s="22" t="s">
        <v>42</v>
      </c>
      <c r="D32" s="23">
        <f>E32*F13*12</f>
        <v>5531.8679999999995</v>
      </c>
      <c r="E32" s="24">
        <v>0.51000000000000001</v>
      </c>
      <c r="F32" s="25">
        <v>458.51999999999998</v>
      </c>
    </row>
    <row r="33" ht="28.5">
      <c r="A33" s="30" t="s">
        <v>43</v>
      </c>
      <c r="B33" s="27" t="s">
        <v>44</v>
      </c>
      <c r="C33" s="22" t="s">
        <v>22</v>
      </c>
      <c r="D33" s="23">
        <f>E33*F13*12</f>
        <v>976.21199999999999</v>
      </c>
      <c r="E33" s="24">
        <v>0.089999999999999997</v>
      </c>
      <c r="F33" s="25">
        <f t="shared" si="0"/>
        <v>81.350999999999999</v>
      </c>
    </row>
    <row r="34" ht="14.25">
      <c r="A34" s="35" t="s">
        <v>45</v>
      </c>
      <c r="B34" s="27" t="s">
        <v>46</v>
      </c>
      <c r="C34" s="22" t="s">
        <v>47</v>
      </c>
      <c r="D34" s="23">
        <f>E34*F13*12</f>
        <v>1301.616</v>
      </c>
      <c r="E34" s="24">
        <v>0.12</v>
      </c>
      <c r="F34" s="25">
        <f t="shared" si="0"/>
        <v>108.468</v>
      </c>
    </row>
    <row r="35" ht="28.5">
      <c r="A35" s="35" t="s">
        <v>48</v>
      </c>
      <c r="B35" s="27" t="s">
        <v>49</v>
      </c>
      <c r="C35" s="36" t="s">
        <v>47</v>
      </c>
      <c r="D35" s="23">
        <f>E35*F13*12</f>
        <v>976.21199999999999</v>
      </c>
      <c r="E35" s="24">
        <v>0.089999999999999997</v>
      </c>
      <c r="F35" s="25">
        <f t="shared" si="0"/>
        <v>81.350999999999999</v>
      </c>
      <c r="G35" s="28"/>
    </row>
    <row r="36" ht="99.75">
      <c r="A36" s="37" t="s">
        <v>50</v>
      </c>
      <c r="B36" s="38" t="s">
        <v>51</v>
      </c>
      <c r="C36" s="36" t="s">
        <v>52</v>
      </c>
      <c r="D36" s="23">
        <v>7158.8800000000001</v>
      </c>
      <c r="E36" s="39">
        <f>D36/F13/12</f>
        <v>0.6599992624552864</v>
      </c>
      <c r="F36" s="25">
        <f t="shared" si="0"/>
        <v>596.57333333333338</v>
      </c>
    </row>
    <row r="37" ht="85.5">
      <c r="A37" s="37" t="s">
        <v>53</v>
      </c>
      <c r="B37" s="40" t="s">
        <v>54</v>
      </c>
      <c r="C37" s="36" t="s">
        <v>52</v>
      </c>
      <c r="D37" s="32">
        <v>5965.7399999999998</v>
      </c>
      <c r="E37" s="39">
        <f>D37/F13/12</f>
        <v>0.54999999999999993</v>
      </c>
      <c r="F37" s="25">
        <f t="shared" si="0"/>
        <v>497.14499999999998</v>
      </c>
    </row>
    <row r="38" ht="289.94999999999999" customHeight="1">
      <c r="A38" s="37" t="s">
        <v>55</v>
      </c>
      <c r="B38" s="38" t="s">
        <v>56</v>
      </c>
      <c r="C38" s="36" t="s">
        <v>57</v>
      </c>
      <c r="D38" s="32">
        <v>21042.790000000001</v>
      </c>
      <c r="E38" s="39">
        <f>D38/F13/12</f>
        <v>1.9399998156138218</v>
      </c>
      <c r="F38" s="25">
        <f t="shared" si="0"/>
        <v>1753.5658333333333</v>
      </c>
    </row>
    <row r="39" ht="28.5">
      <c r="A39" s="36" t="s">
        <v>58</v>
      </c>
      <c r="B39" s="38" t="s">
        <v>59</v>
      </c>
      <c r="C39" s="36" t="s">
        <v>60</v>
      </c>
      <c r="D39" s="32">
        <v>4881.0600000000004</v>
      </c>
      <c r="E39" s="39">
        <f>D39/F13/12</f>
        <v>0.45000000000000001</v>
      </c>
      <c r="F39" s="25">
        <f t="shared" si="0"/>
        <v>406.75500000000005</v>
      </c>
    </row>
    <row r="40" ht="28.5">
      <c r="A40" s="36" t="s">
        <v>61</v>
      </c>
      <c r="B40" s="38" t="s">
        <v>62</v>
      </c>
      <c r="C40" s="36" t="s">
        <v>63</v>
      </c>
      <c r="D40" s="32">
        <v>867.74000000000001</v>
      </c>
      <c r="E40" s="39">
        <f>D40/F13/12</f>
        <v>0.079999631227643184</v>
      </c>
      <c r="F40" s="25">
        <f t="shared" si="0"/>
        <v>72.311666666666667</v>
      </c>
    </row>
    <row r="41" ht="14.25">
      <c r="A41" s="37" t="s">
        <v>64</v>
      </c>
      <c r="B41" s="41" t="s">
        <v>65</v>
      </c>
      <c r="C41" s="41"/>
      <c r="D41" s="41"/>
      <c r="E41" s="41" t="s">
        <v>66</v>
      </c>
      <c r="F41" s="42"/>
    </row>
    <row r="42" ht="14.25">
      <c r="A42" s="36" t="s">
        <v>67</v>
      </c>
      <c r="B42" s="38" t="s">
        <v>68</v>
      </c>
      <c r="C42" s="36" t="s">
        <v>47</v>
      </c>
      <c r="D42" s="32">
        <v>5857.2700000000004</v>
      </c>
      <c r="E42" s="24">
        <v>0.54000000000000004</v>
      </c>
      <c r="F42" s="25">
        <f t="shared" si="0"/>
        <v>488.10583333333335</v>
      </c>
    </row>
    <row r="43" ht="14.25">
      <c r="A43" s="36" t="s">
        <v>69</v>
      </c>
      <c r="B43" s="38" t="s">
        <v>70</v>
      </c>
      <c r="C43" s="36" t="s">
        <v>47</v>
      </c>
      <c r="D43" s="32">
        <v>0</v>
      </c>
      <c r="E43" s="24">
        <v>0</v>
      </c>
      <c r="F43" s="25">
        <f t="shared" si="0"/>
        <v>0</v>
      </c>
    </row>
    <row r="44" ht="14.25">
      <c r="A44" s="43" t="s">
        <v>71</v>
      </c>
      <c r="B44" s="9" t="s">
        <v>72</v>
      </c>
      <c r="C44" s="9"/>
      <c r="D44" s="9"/>
      <c r="E44" s="9"/>
      <c r="F44" s="44"/>
    </row>
    <row r="45" ht="75" customHeight="1">
      <c r="A45" s="36" t="s">
        <v>73</v>
      </c>
      <c r="B45" s="38" t="s">
        <v>74</v>
      </c>
      <c r="C45" s="36" t="s">
        <v>75</v>
      </c>
      <c r="D45" s="32">
        <v>10738.33</v>
      </c>
      <c r="E45" s="24">
        <f>D45/F13/12</f>
        <v>0.98999981561382155</v>
      </c>
      <c r="F45" s="25">
        <f t="shared" si="0"/>
        <v>894.86083333333329</v>
      </c>
    </row>
    <row r="46" ht="73.650000000000006" customHeight="1">
      <c r="A46" s="36" t="s">
        <v>76</v>
      </c>
      <c r="B46" s="45" t="s">
        <v>77</v>
      </c>
      <c r="C46" s="36" t="s">
        <v>78</v>
      </c>
      <c r="D46" s="32">
        <v>3470.9699999999998</v>
      </c>
      <c r="E46" s="24">
        <f>D46/F13/12</f>
        <v>0.31999944684146475</v>
      </c>
      <c r="F46" s="25">
        <f t="shared" si="0"/>
        <v>289.2475</v>
      </c>
    </row>
    <row r="47" ht="14.25">
      <c r="A47" s="36" t="s">
        <v>79</v>
      </c>
      <c r="B47" s="45" t="s">
        <v>80</v>
      </c>
      <c r="C47" s="36" t="s">
        <v>81</v>
      </c>
      <c r="D47" s="32">
        <v>3796.3800000000001</v>
      </c>
      <c r="E47" s="24">
        <f>D47/F13/12</f>
        <v>0.35000000000000003</v>
      </c>
      <c r="F47" s="25">
        <f t="shared" si="0"/>
        <v>316.36500000000001</v>
      </c>
    </row>
    <row r="48" ht="28.5">
      <c r="A48" s="36" t="s">
        <v>82</v>
      </c>
      <c r="B48" s="45" t="s">
        <v>83</v>
      </c>
      <c r="C48" s="36" t="s">
        <v>84</v>
      </c>
      <c r="D48" s="32">
        <v>12256.879999999999</v>
      </c>
      <c r="E48" s="24">
        <f>D48/F13/12</f>
        <v>1.129999631227643</v>
      </c>
      <c r="F48" s="25">
        <f t="shared" si="0"/>
        <v>1021.4066666666666</v>
      </c>
    </row>
    <row r="49" ht="28.5">
      <c r="A49" s="36" t="s">
        <v>85</v>
      </c>
      <c r="B49" s="45" t="s">
        <v>86</v>
      </c>
      <c r="C49" s="36" t="s">
        <v>87</v>
      </c>
      <c r="D49" s="32">
        <v>15619.389999999999</v>
      </c>
      <c r="E49" s="24">
        <f>D49/F13/12</f>
        <v>1.4399998156138214</v>
      </c>
      <c r="F49" s="25">
        <f t="shared" si="0"/>
        <v>1301.6158333333333</v>
      </c>
    </row>
    <row r="50" ht="14.25">
      <c r="A50" s="43" t="s">
        <v>88</v>
      </c>
      <c r="B50" s="46" t="s">
        <v>89</v>
      </c>
      <c r="C50" s="46"/>
      <c r="D50" s="46"/>
      <c r="E50" s="47">
        <f>SUM(E60+E59+E58+E57+E56+E55+E54+E52+E51)</f>
        <v>7.0899950215731824</v>
      </c>
      <c r="F50" s="48"/>
    </row>
    <row r="51" ht="65.099999999999994" customHeight="1">
      <c r="A51" s="36" t="s">
        <v>90</v>
      </c>
      <c r="B51" s="45" t="s">
        <v>91</v>
      </c>
      <c r="C51" s="36" t="s">
        <v>92</v>
      </c>
      <c r="D51" s="23">
        <v>34275.879999999997</v>
      </c>
      <c r="E51" s="24">
        <v>3.1600000000000001</v>
      </c>
      <c r="F51" s="25">
        <f t="shared" si="0"/>
        <v>2856.3233333333333</v>
      </c>
      <c r="H51" s="28"/>
    </row>
    <row r="52" ht="14.25">
      <c r="A52" s="36" t="s">
        <v>93</v>
      </c>
      <c r="B52" s="45" t="s">
        <v>94</v>
      </c>
      <c r="C52" s="36"/>
      <c r="D52" s="32">
        <v>8243.5599999999995</v>
      </c>
      <c r="E52" s="24">
        <f>D52/F13/12</f>
        <v>0.75999926245528637</v>
      </c>
      <c r="F52" s="25">
        <f t="shared" si="0"/>
        <v>686.96333333333325</v>
      </c>
    </row>
    <row r="53" ht="14.25">
      <c r="A53" s="36" t="s">
        <v>95</v>
      </c>
      <c r="B53" s="45" t="s">
        <v>96</v>
      </c>
      <c r="C53" s="36"/>
      <c r="D53" s="49"/>
      <c r="E53" s="24"/>
      <c r="F53" s="25"/>
    </row>
    <row r="54" ht="14.25">
      <c r="A54" s="36"/>
      <c r="B54" s="50" t="s">
        <v>97</v>
      </c>
      <c r="C54" s="36"/>
      <c r="D54" s="32">
        <v>2928.6300000000001</v>
      </c>
      <c r="E54" s="24">
        <f>D54/F13/12</f>
        <v>0.26999944684146476</v>
      </c>
      <c r="F54" s="25">
        <f t="shared" si="0"/>
        <v>244.05250000000001</v>
      </c>
    </row>
    <row r="55" ht="14.25">
      <c r="A55" s="36"/>
      <c r="B55" s="50" t="s">
        <v>98</v>
      </c>
      <c r="C55" s="36"/>
      <c r="D55" s="32">
        <v>2928.6300000000001</v>
      </c>
      <c r="E55" s="24">
        <f>D55/F13/12</f>
        <v>0.26999944684146476</v>
      </c>
      <c r="F55" s="25">
        <f t="shared" si="0"/>
        <v>244.05250000000001</v>
      </c>
    </row>
    <row r="56" ht="14.25">
      <c r="A56" s="36"/>
      <c r="B56" s="50" t="s">
        <v>99</v>
      </c>
      <c r="C56" s="36"/>
      <c r="D56" s="32">
        <v>15293.98</v>
      </c>
      <c r="E56" s="24">
        <f>D56/F13/12</f>
        <v>1.4099992624552862</v>
      </c>
      <c r="F56" s="25">
        <f t="shared" si="0"/>
        <v>1274.4983333333332</v>
      </c>
    </row>
    <row r="57" ht="14.25">
      <c r="A57" s="36"/>
      <c r="B57" s="38" t="s">
        <v>100</v>
      </c>
      <c r="C57" s="36"/>
      <c r="D57" s="32">
        <v>2928.6300000000001</v>
      </c>
      <c r="E57" s="24">
        <f>D57/F13/12</f>
        <v>0.26999944684146476</v>
      </c>
      <c r="F57" s="25">
        <f t="shared" si="0"/>
        <v>244.05250000000001</v>
      </c>
      <c r="H57" s="28"/>
    </row>
    <row r="58" ht="14.25">
      <c r="A58" s="36"/>
      <c r="B58" s="38" t="s">
        <v>101</v>
      </c>
      <c r="C58" s="36"/>
      <c r="D58" s="32">
        <v>759.26999999999998</v>
      </c>
      <c r="E58" s="24">
        <f>D58/F13/12</f>
        <v>0.069999446841464766</v>
      </c>
      <c r="F58" s="25">
        <f t="shared" si="0"/>
        <v>63.272500000000001</v>
      </c>
    </row>
    <row r="59" ht="13.800000000000001" customHeight="1">
      <c r="A59" s="36"/>
      <c r="B59" s="50" t="s">
        <v>102</v>
      </c>
      <c r="C59" s="36"/>
      <c r="D59" s="32">
        <v>4555.6499999999996</v>
      </c>
      <c r="E59" s="24">
        <f>D59/F13/12</f>
        <v>0.41999944684146473</v>
      </c>
      <c r="F59" s="25">
        <f t="shared" si="0"/>
        <v>379.63749999999999</v>
      </c>
    </row>
    <row r="60" ht="28.5">
      <c r="A60" s="36" t="s">
        <v>103</v>
      </c>
      <c r="B60" s="38" t="s">
        <v>104</v>
      </c>
      <c r="C60" s="36" t="s">
        <v>105</v>
      </c>
      <c r="D60" s="32">
        <v>4989.5200000000004</v>
      </c>
      <c r="E60" s="24">
        <f>D60/F13/12</f>
        <v>0.45999926245528644</v>
      </c>
      <c r="F60" s="25">
        <f t="shared" si="0"/>
        <v>415.79333333333335</v>
      </c>
    </row>
    <row r="61" ht="14.25">
      <c r="A61" s="43" t="s">
        <v>106</v>
      </c>
      <c r="B61" s="46" t="s">
        <v>107</v>
      </c>
      <c r="C61" s="46"/>
      <c r="D61" s="46"/>
      <c r="E61" s="47">
        <v>4.4500000000000002</v>
      </c>
      <c r="F61" s="48"/>
    </row>
    <row r="62" ht="28.5">
      <c r="A62" s="36" t="s">
        <v>108</v>
      </c>
      <c r="B62" s="27" t="s">
        <v>109</v>
      </c>
      <c r="C62" s="36" t="s">
        <v>105</v>
      </c>
      <c r="D62" s="32">
        <v>6074.1999999999998</v>
      </c>
      <c r="E62" s="24">
        <f>D62/F13/12</f>
        <v>0.55999926245528642</v>
      </c>
      <c r="F62" s="25">
        <f t="shared" si="0"/>
        <v>506.18333333333334</v>
      </c>
    </row>
    <row r="63" ht="14.25">
      <c r="A63" s="36" t="s">
        <v>110</v>
      </c>
      <c r="B63" s="27" t="s">
        <v>111</v>
      </c>
      <c r="C63" s="36" t="s">
        <v>81</v>
      </c>
      <c r="D63" s="32">
        <v>4664.1199999999999</v>
      </c>
      <c r="E63" s="24">
        <f>D63/F13/12</f>
        <v>0.42999963122764323</v>
      </c>
      <c r="F63" s="25">
        <f t="shared" si="0"/>
        <v>388.67666666666668</v>
      </c>
    </row>
    <row r="64" ht="105.15000000000001" customHeight="1">
      <c r="A64" s="51" t="s">
        <v>112</v>
      </c>
      <c r="B64" s="27" t="s">
        <v>113</v>
      </c>
      <c r="C64" s="22" t="s">
        <v>81</v>
      </c>
      <c r="D64" s="32">
        <v>37529.919999999998</v>
      </c>
      <c r="E64" s="24">
        <v>3.46</v>
      </c>
      <c r="F64" s="25">
        <f t="shared" si="0"/>
        <v>3127.4933333333333</v>
      </c>
      <c r="I64" s="2" t="s">
        <v>114</v>
      </c>
    </row>
    <row r="65" ht="18" customHeight="1">
      <c r="A65" s="52" t="s">
        <v>115</v>
      </c>
      <c r="B65" s="53" t="s">
        <v>116</v>
      </c>
      <c r="C65" s="54"/>
      <c r="D65" s="55">
        <v>329959.65000000002</v>
      </c>
      <c r="E65" s="56">
        <f>E15+E29+E36+E37+E38+E39+E40+E42+E43+E45+E46+E47+E48+E49+E50+E61</f>
        <v>30.419991702621974</v>
      </c>
      <c r="F65" s="57"/>
      <c r="G65" s="58"/>
    </row>
    <row r="66" ht="14.25">
      <c r="A66" s="36" t="s">
        <v>117</v>
      </c>
      <c r="B66" s="27" t="s">
        <v>118</v>
      </c>
      <c r="C66" s="22" t="s">
        <v>119</v>
      </c>
      <c r="D66" s="32">
        <f>E66*C13*12</f>
        <v>8026.6319999999996</v>
      </c>
      <c r="E66" s="24">
        <v>0.73999999999999999</v>
      </c>
      <c r="F66" s="25"/>
    </row>
    <row r="67" ht="15">
      <c r="A67" s="52" t="s">
        <v>120</v>
      </c>
      <c r="B67" s="53" t="s">
        <v>121</v>
      </c>
      <c r="C67" s="54"/>
      <c r="D67" s="55">
        <f>D65+D66</f>
        <v>337986.28200000001</v>
      </c>
      <c r="E67" s="56">
        <f>E65+E66</f>
        <v>31.159991702621973</v>
      </c>
      <c r="F67" s="59"/>
    </row>
    <row r="68" ht="11.4" customHeight="1">
      <c r="A68" s="60"/>
      <c r="B68" s="61"/>
      <c r="C68" s="61"/>
      <c r="D68" s="62"/>
      <c r="E68" s="61"/>
    </row>
    <row r="69" ht="15">
      <c r="A69" s="52" t="s">
        <v>122</v>
      </c>
      <c r="B69" s="53" t="s">
        <v>123</v>
      </c>
      <c r="C69" s="54" t="s">
        <v>124</v>
      </c>
      <c r="D69" s="55">
        <v>354148.02000000002</v>
      </c>
      <c r="E69" s="56">
        <v>32.649999999999999</v>
      </c>
      <c r="F69" s="63"/>
    </row>
    <row r="70" ht="11.4">
      <c r="A70" s="60"/>
      <c r="B70" s="61"/>
      <c r="C70" s="61"/>
      <c r="D70" s="62"/>
      <c r="E70" s="61"/>
    </row>
    <row r="71" ht="15">
      <c r="A71" s="60"/>
      <c r="B71" s="64" t="s">
        <v>125</v>
      </c>
      <c r="C71" s="61"/>
      <c r="D71" s="62"/>
      <c r="E71" s="65">
        <f>E67+E69</f>
        <v>63.809991702621971</v>
      </c>
    </row>
  </sheetData>
  <mergeCells count="8">
    <mergeCell ref="A11:E11"/>
    <mergeCell ref="B14:E14"/>
    <mergeCell ref="A22:D22"/>
    <mergeCell ref="C24:C26"/>
    <mergeCell ref="D24:D26"/>
    <mergeCell ref="E24:E26"/>
    <mergeCell ref="C51:C59"/>
    <mergeCell ref="A53:A59"/>
  </mergeCells>
  <printOptions headings="0" gridLines="0"/>
  <pageMargins left="0.70866099999999987" right="0.70866099999999987" top="0.748031" bottom="0.748031" header="0.31496099999999999" footer="0.31496099999999999"/>
  <pageSetup paperSize="9" scale="59" firstPageNumber="1" fitToWidth="1" fitToHeight="2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Ð¡Ð¼ÐµÑ‚Ð° Ñ€Ð°ÑÑ…Ð¾Ð´Ð¾Ð²</dc:title>
  <dc:subject>Ð¡Ð¼ÐµÑ‚Ð° Ñ€Ð°ÑÑ…Ð¾Ð´Ð¾Ð²</dc:subject>
  <dc:creator>ÐœÐšÐ”-Ñ€Ð°ÑÑ‡ÐµÑ‚. Ð¦ÐµÐ½Ñ‚Ñ€ Ð¼ÑƒÐ½Ð¸Ñ†Ð¸Ð¿Ð°Ð»ÑŒÐ½Ð¾Ð¹ ÑÐºÐ¾Ð½Ð¾Ð¼Ð¸ÐºÐ¸ Ð¸ Ð¿Ñ€Ð°Ð²Ð°</dc:creator>
  <cp:keywords>ÑÐ¼ÐµÑ‚Ð° Ñ€Ð°ÑÑ‡ÐµÑ‚ Ð¶ÐºÑ…</cp:keywords>
  <dc:description>Ð¡Ð¼ÐµÑ‚Ð° Ñ€Ð°ÑÑ…Ð¾Ð´Ð¾Ð² Ð²ÐºÐ»ÑŽÑ‡Ð°ÐµÑ‚ Ð¿ÐµÑ€ÐµÑ‡ÐµÐ½ÑŒ Ñ€Ð°Ð±Ð¾Ñ‚ Ð¸ Ð¿ÐµÑ€ÐµÑ‡ÐµÐ½ÑŒ Ñ€ÐµÑÑƒÑ€ÑÐ¾Ð²</dc:description>
  <cp:lastModifiedBy>admin-local</cp:lastModifiedBy>
  <cp:revision>5</cp:revision>
  <dcterms:created xsi:type="dcterms:W3CDTF">2017-03-31T16:19:00Z</dcterms:created>
  <dcterms:modified xsi:type="dcterms:W3CDTF">2026-06-24T13:32:08Z</dcterms:modified>
  <cp:category>Test result file</cp:category>
  <cp:version>1048576</cp:version>
</cp:coreProperties>
</file>